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БР-первоначальная " sheetId="1" r:id="rId1"/>
  </sheets>
  <definedNames>
    <definedName name="_xlnm.Print_Area" localSheetId="0">'СБР-первоначальная '!$A$1:$L$106</definedName>
  </definedNames>
  <calcPr fullCalcOnLoad="1"/>
</workbook>
</file>

<file path=xl/sharedStrings.xml><?xml version="1.0" encoding="utf-8"?>
<sst xmlns="http://schemas.openxmlformats.org/spreadsheetml/2006/main" count="301" uniqueCount="71">
  <si>
    <t>(рублей)</t>
  </si>
  <si>
    <t>КВСР</t>
  </si>
  <si>
    <t>КФСР</t>
  </si>
  <si>
    <t>КЦСР</t>
  </si>
  <si>
    <t>КВР</t>
  </si>
  <si>
    <t>Мероприятие</t>
  </si>
  <si>
    <t>Сумма</t>
  </si>
  <si>
    <t>текущий финансовый год</t>
  </si>
  <si>
    <t>БА</t>
  </si>
  <si>
    <t>ЛБО</t>
  </si>
  <si>
    <t>тип средств</t>
  </si>
  <si>
    <t>лицевой счет</t>
  </si>
  <si>
    <t>Наименование учреждения</t>
  </si>
  <si>
    <t>Получатели бюджетных средств, главный администратор источников финансирования дефицита бюджета поселения</t>
  </si>
  <si>
    <t>Администрация Александровского сельского поселения Усть-Лабинского района</t>
  </si>
  <si>
    <t>01.01.00</t>
  </si>
  <si>
    <t>КЭСР</t>
  </si>
  <si>
    <t>фед</t>
  </si>
  <si>
    <t>МКУК "Александровская сельская библиотека"</t>
  </si>
  <si>
    <t>03183И20660</t>
  </si>
  <si>
    <t>МКУК "КДЦ "Александровский"</t>
  </si>
  <si>
    <t>МКУ "СЦ "Вега"</t>
  </si>
  <si>
    <t>краевые</t>
  </si>
  <si>
    <t>Начальник финансового отдела</t>
  </si>
  <si>
    <t>03183И20670</t>
  </si>
  <si>
    <t>03183И20640</t>
  </si>
  <si>
    <t>03183006380</t>
  </si>
  <si>
    <t>50 1 00 00190</t>
  </si>
  <si>
    <t>51 1 00 00190</t>
  </si>
  <si>
    <t>51 2  00 60190</t>
  </si>
  <si>
    <t>51 1 00  21190</t>
  </si>
  <si>
    <t>51 4 00 10490</t>
  </si>
  <si>
    <t>52 1 00  10390</t>
  </si>
  <si>
    <t>54 0 00 10070</t>
  </si>
  <si>
    <t xml:space="preserve">71 0 00 10070 </t>
  </si>
  <si>
    <t>51 6 00 51180</t>
  </si>
  <si>
    <t xml:space="preserve">57 0 00 10070 </t>
  </si>
  <si>
    <t>59 0 00 11080</t>
  </si>
  <si>
    <t>60 0 00 10070</t>
  </si>
  <si>
    <t>62 0 00 10070</t>
  </si>
  <si>
    <t xml:space="preserve">64 0 00 11030 </t>
  </si>
  <si>
    <t>66 0 00  00590</t>
  </si>
  <si>
    <t>67 0 00 10070</t>
  </si>
  <si>
    <t>68 1 00 00590</t>
  </si>
  <si>
    <t>68 2 00 00590</t>
  </si>
  <si>
    <t>69 0 00 10070</t>
  </si>
  <si>
    <t>70 0 00 00590</t>
  </si>
  <si>
    <t xml:space="preserve">64 1 00 11040 </t>
  </si>
  <si>
    <t xml:space="preserve"> </t>
  </si>
  <si>
    <t>Г.А. Репина</t>
  </si>
  <si>
    <t>Глава Александровского сельского поселения Усть-Лабинского района</t>
  </si>
  <si>
    <t>53 0 00 10070</t>
  </si>
  <si>
    <t>МКУ "Юг"</t>
  </si>
  <si>
    <t>61 1 00 11020</t>
  </si>
  <si>
    <t>03183Д11100</t>
  </si>
  <si>
    <t>00.00.00</t>
  </si>
  <si>
    <t>Н.Н. Харько</t>
  </si>
  <si>
    <t>Итого: КДЦ</t>
  </si>
  <si>
    <t>Всего: Культура</t>
  </si>
  <si>
    <t>Итого: спорт</t>
  </si>
  <si>
    <t>ИТОГО:</t>
  </si>
  <si>
    <t>73 0 00 10070</t>
  </si>
  <si>
    <t>74 0 00 10070</t>
  </si>
  <si>
    <t xml:space="preserve">  Сводная бюджетная роспись  Александровского сельского поселения Усть-Лабинского района  на 2019 год  № 2</t>
  </si>
  <si>
    <t xml:space="preserve">Основание : Решение Совета Александровского сельского поселения Усть-Лабинского района № 1 протокол № 75 от 19.02.2019г </t>
  </si>
  <si>
    <t>дох</t>
  </si>
  <si>
    <t>внутр</t>
  </si>
  <si>
    <t>доход</t>
  </si>
  <si>
    <t>ост.</t>
  </si>
  <si>
    <t>дох.</t>
  </si>
  <si>
    <t>19 .02.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</si>
</sst>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\.00"/>
    <numFmt numFmtId="182" formatCode="000\.00\.00"/>
    <numFmt numFmtId="183" formatCode="00\.00\.00"/>
    <numFmt numFmtId="184" formatCode="000\.00\.000\.0"/>
    <numFmt numFmtId="185" formatCode="#,##0.00;[Red]\-#,##0.00;0.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_ ;[Red]\-#,##0.00\ "/>
    <numFmt numFmtId="192" formatCode="&quot;&quot;###,##0.00"/>
  </numFmts>
  <fonts count="58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 Cyr"/>
      <family val="0"/>
    </font>
    <font>
      <sz val="10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3" applyNumberFormat="1" applyFont="1" applyFill="1" applyAlignment="1" applyProtection="1">
      <alignment horizontal="left" vertical="top" wrapText="1"/>
      <protection hidden="1"/>
    </xf>
    <xf numFmtId="0" fontId="5" fillId="0" borderId="0" xfId="53" applyNumberFormat="1" applyFont="1" applyFill="1" applyAlignment="1" applyProtection="1">
      <alignment horizontal="left" vertical="top" wrapText="1"/>
      <protection hidden="1"/>
    </xf>
    <xf numFmtId="0" fontId="5" fillId="0" borderId="0" xfId="53" applyFont="1" applyProtection="1">
      <alignment/>
      <protection hidden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80" fontId="7" fillId="0" borderId="11" xfId="53" applyNumberFormat="1" applyFont="1" applyFill="1" applyBorder="1" applyAlignment="1" applyProtection="1">
      <alignment wrapText="1"/>
      <protection hidden="1"/>
    </xf>
    <xf numFmtId="181" fontId="7" fillId="0" borderId="10" xfId="53" applyNumberFormat="1" applyFont="1" applyFill="1" applyBorder="1" applyAlignment="1" applyProtection="1">
      <alignment wrapText="1"/>
      <protection hidden="1"/>
    </xf>
    <xf numFmtId="180" fontId="7" fillId="0" borderId="10" xfId="53" applyNumberFormat="1" applyFont="1" applyFill="1" applyBorder="1" applyAlignment="1" applyProtection="1">
      <alignment wrapText="1"/>
      <protection hidden="1"/>
    </xf>
    <xf numFmtId="183" fontId="7" fillId="0" borderId="10" xfId="53" applyNumberFormat="1" applyFont="1" applyFill="1" applyBorder="1" applyAlignment="1" applyProtection="1">
      <alignment wrapText="1"/>
      <protection hidden="1"/>
    </xf>
    <xf numFmtId="180" fontId="7" fillId="0" borderId="12" xfId="53" applyNumberFormat="1" applyFont="1" applyFill="1" applyBorder="1" applyAlignment="1" applyProtection="1">
      <alignment wrapText="1"/>
      <protection hidden="1"/>
    </xf>
    <xf numFmtId="0" fontId="2" fillId="0" borderId="10" xfId="0" applyFont="1" applyBorder="1" applyAlignment="1">
      <alignment horizontal="center" vertical="center"/>
    </xf>
    <xf numFmtId="185" fontId="2" fillId="0" borderId="0" xfId="53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191" fontId="6" fillId="0" borderId="0" xfId="53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3" fillId="0" borderId="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191" fontId="2" fillId="0" borderId="0" xfId="53" applyNumberFormat="1" applyFont="1" applyFill="1" applyBorder="1" applyAlignment="1" applyProtection="1">
      <alignment/>
      <protection hidden="1"/>
    </xf>
    <xf numFmtId="185" fontId="6" fillId="0" borderId="0" xfId="53" applyNumberFormat="1" applyFont="1" applyFill="1" applyBorder="1" applyAlignment="1" applyProtection="1">
      <alignment wrapText="1"/>
      <protection hidden="1"/>
    </xf>
    <xf numFmtId="185" fontId="54" fillId="0" borderId="0" xfId="53" applyNumberFormat="1" applyFont="1" applyFill="1" applyBorder="1" applyAlignment="1" applyProtection="1">
      <alignment wrapText="1"/>
      <protection hidden="1"/>
    </xf>
    <xf numFmtId="185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8" fillId="0" borderId="10" xfId="53" applyNumberFormat="1" applyFont="1" applyFill="1" applyBorder="1" applyAlignment="1" applyProtection="1">
      <alignment horizontal="center" wrapText="1"/>
      <protection hidden="1"/>
    </xf>
    <xf numFmtId="185" fontId="2" fillId="33" borderId="10" xfId="53" applyNumberFormat="1" applyFont="1" applyFill="1" applyBorder="1" applyAlignment="1" applyProtection="1">
      <alignment wrapText="1"/>
      <protection hidden="1"/>
    </xf>
    <xf numFmtId="185" fontId="6" fillId="33" borderId="10" xfId="53" applyNumberFormat="1" applyFont="1" applyFill="1" applyBorder="1" applyAlignment="1" applyProtection="1">
      <alignment wrapText="1"/>
      <protection hidden="1"/>
    </xf>
    <xf numFmtId="2" fontId="2" fillId="33" borderId="1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180" fontId="7" fillId="0" borderId="13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49" fontId="8" fillId="0" borderId="12" xfId="53" applyNumberFormat="1" applyFont="1" applyFill="1" applyBorder="1" applyAlignment="1" applyProtection="1">
      <alignment horizontal="center" wrapText="1"/>
      <protection hidden="1"/>
    </xf>
    <xf numFmtId="183" fontId="7" fillId="0" borderId="12" xfId="53" applyNumberFormat="1" applyFont="1" applyFill="1" applyBorder="1" applyAlignment="1" applyProtection="1">
      <alignment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191" fontId="2" fillId="33" borderId="12" xfId="53" applyNumberFormat="1" applyFont="1" applyFill="1" applyBorder="1" applyAlignment="1" applyProtection="1">
      <alignment/>
      <protection hidden="1"/>
    </xf>
    <xf numFmtId="191" fontId="2" fillId="33" borderId="10" xfId="53" applyNumberFormat="1" applyFont="1" applyFill="1" applyBorder="1" applyAlignment="1" applyProtection="1">
      <alignment/>
      <protection hidden="1"/>
    </xf>
    <xf numFmtId="191" fontId="6" fillId="33" borderId="10" xfId="53" applyNumberFormat="1" applyFont="1" applyFill="1" applyBorder="1" applyAlignment="1" applyProtection="1">
      <alignment/>
      <protection hidden="1"/>
    </xf>
    <xf numFmtId="191" fontId="2" fillId="33" borderId="10" xfId="53" applyNumberFormat="1" applyFont="1" applyFill="1" applyBorder="1" applyAlignment="1" applyProtection="1">
      <alignment wrapText="1"/>
      <protection hidden="1"/>
    </xf>
    <xf numFmtId="191" fontId="6" fillId="34" borderId="10" xfId="53" applyNumberFormat="1" applyFont="1" applyFill="1" applyBorder="1" applyAlignment="1" applyProtection="1">
      <alignment/>
      <protection hidden="1"/>
    </xf>
    <xf numFmtId="185" fontId="6" fillId="34" borderId="10" xfId="53" applyNumberFormat="1" applyFont="1" applyFill="1" applyBorder="1" applyAlignment="1" applyProtection="1">
      <alignment wrapText="1"/>
      <protection hidden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180" fontId="7" fillId="33" borderId="11" xfId="53" applyNumberFormat="1" applyFont="1" applyFill="1" applyBorder="1" applyAlignment="1" applyProtection="1">
      <alignment wrapText="1"/>
      <protection hidden="1"/>
    </xf>
    <xf numFmtId="181" fontId="7" fillId="33" borderId="10" xfId="53" applyNumberFormat="1" applyFont="1" applyFill="1" applyBorder="1" applyAlignment="1" applyProtection="1">
      <alignment wrapText="1"/>
      <protection hidden="1"/>
    </xf>
    <xf numFmtId="49" fontId="8" fillId="33" borderId="10" xfId="53" applyNumberFormat="1" applyFont="1" applyFill="1" applyBorder="1" applyAlignment="1" applyProtection="1">
      <alignment horizontal="center" wrapText="1"/>
      <protection hidden="1"/>
    </xf>
    <xf numFmtId="180" fontId="7" fillId="33" borderId="10" xfId="53" applyNumberFormat="1" applyFont="1" applyFill="1" applyBorder="1" applyAlignment="1" applyProtection="1">
      <alignment wrapText="1"/>
      <protection hidden="1"/>
    </xf>
    <xf numFmtId="180" fontId="7" fillId="33" borderId="12" xfId="53" applyNumberFormat="1" applyFont="1" applyFill="1" applyBorder="1" applyAlignment="1" applyProtection="1">
      <alignment wrapText="1"/>
      <protection hidden="1"/>
    </xf>
    <xf numFmtId="183" fontId="7" fillId="33" borderId="10" xfId="53" applyNumberFormat="1" applyFont="1" applyFill="1" applyBorder="1" applyAlignment="1" applyProtection="1">
      <alignment wrapText="1"/>
      <protection hidden="1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/>
    </xf>
    <xf numFmtId="180" fontId="7" fillId="35" borderId="11" xfId="53" applyNumberFormat="1" applyFont="1" applyFill="1" applyBorder="1" applyAlignment="1" applyProtection="1">
      <alignment wrapText="1"/>
      <protection hidden="1"/>
    </xf>
    <xf numFmtId="181" fontId="7" fillId="35" borderId="10" xfId="53" applyNumberFormat="1" applyFont="1" applyFill="1" applyBorder="1" applyAlignment="1" applyProtection="1">
      <alignment wrapText="1"/>
      <protection hidden="1"/>
    </xf>
    <xf numFmtId="49" fontId="8" fillId="35" borderId="10" xfId="53" applyNumberFormat="1" applyFont="1" applyFill="1" applyBorder="1" applyAlignment="1" applyProtection="1">
      <alignment horizontal="center" wrapText="1"/>
      <protection hidden="1"/>
    </xf>
    <xf numFmtId="180" fontId="7" fillId="35" borderId="10" xfId="53" applyNumberFormat="1" applyFont="1" applyFill="1" applyBorder="1" applyAlignment="1" applyProtection="1">
      <alignment wrapText="1"/>
      <protection hidden="1"/>
    </xf>
    <xf numFmtId="180" fontId="7" fillId="35" borderId="12" xfId="53" applyNumberFormat="1" applyFont="1" applyFill="1" applyBorder="1" applyAlignment="1" applyProtection="1">
      <alignment wrapText="1"/>
      <protection hidden="1"/>
    </xf>
    <xf numFmtId="183" fontId="7" fillId="35" borderId="10" xfId="53" applyNumberFormat="1" applyFont="1" applyFill="1" applyBorder="1" applyAlignment="1" applyProtection="1">
      <alignment wrapText="1"/>
      <protection hidden="1"/>
    </xf>
    <xf numFmtId="185" fontId="6" fillId="35" borderId="10" xfId="53" applyNumberFormat="1" applyFont="1" applyFill="1" applyBorder="1" applyAlignment="1" applyProtection="1">
      <alignment wrapText="1"/>
      <protection hidden="1"/>
    </xf>
    <xf numFmtId="2" fontId="6" fillId="34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2" fillId="35" borderId="17" xfId="0" applyFont="1" applyFill="1" applyBorder="1" applyAlignment="1">
      <alignment wrapText="1"/>
    </xf>
    <xf numFmtId="0" fontId="5" fillId="35" borderId="0" xfId="0" applyFont="1" applyFill="1" applyAlignment="1">
      <alignment/>
    </xf>
    <xf numFmtId="49" fontId="9" fillId="35" borderId="0" xfId="0" applyNumberFormat="1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85" fontId="11" fillId="35" borderId="10" xfId="53" applyNumberFormat="1" applyFont="1" applyFill="1" applyBorder="1" applyAlignment="1" applyProtection="1">
      <alignment wrapText="1"/>
      <protection hidden="1"/>
    </xf>
    <xf numFmtId="0" fontId="5" fillId="16" borderId="10" xfId="0" applyFont="1" applyFill="1" applyBorder="1" applyAlignment="1">
      <alignment/>
    </xf>
    <xf numFmtId="0" fontId="5" fillId="16" borderId="11" xfId="0" applyFont="1" applyFill="1" applyBorder="1" applyAlignment="1">
      <alignment/>
    </xf>
    <xf numFmtId="49" fontId="9" fillId="16" borderId="10" xfId="0" applyNumberFormat="1" applyFont="1" applyFill="1" applyBorder="1" applyAlignment="1">
      <alignment horizontal="center"/>
    </xf>
    <xf numFmtId="0" fontId="5" fillId="16" borderId="12" xfId="0" applyFont="1" applyFill="1" applyBorder="1" applyAlignment="1">
      <alignment/>
    </xf>
    <xf numFmtId="2" fontId="11" fillId="16" borderId="10" xfId="0" applyNumberFormat="1" applyFont="1" applyFill="1" applyBorder="1" applyAlignment="1">
      <alignment/>
    </xf>
    <xf numFmtId="2" fontId="6" fillId="1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92" fontId="12" fillId="0" borderId="18" xfId="0" applyNumberFormat="1" applyFont="1" applyBorder="1" applyAlignment="1">
      <alignment horizontal="right" wrapText="1"/>
    </xf>
    <xf numFmtId="2" fontId="57" fillId="0" borderId="10" xfId="0" applyNumberFormat="1" applyFont="1" applyBorder="1" applyAlignment="1">
      <alignment/>
    </xf>
    <xf numFmtId="192" fontId="12" fillId="0" borderId="19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1" fillId="33" borderId="0" xfId="0" applyNumberFormat="1" applyFont="1" applyFill="1" applyBorder="1" applyAlignment="1">
      <alignment/>
    </xf>
    <xf numFmtId="185" fontId="2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/>
      <protection hidden="1"/>
    </xf>
    <xf numFmtId="0" fontId="6" fillId="0" borderId="22" xfId="53" applyNumberFormat="1" applyFont="1" applyFill="1" applyBorder="1" applyAlignment="1" applyProtection="1">
      <alignment horizontal="center" vertical="center"/>
      <protection hidden="1"/>
    </xf>
    <xf numFmtId="0" fontId="6" fillId="0" borderId="23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4" xfId="53" applyNumberFormat="1" applyFont="1" applyFill="1" applyBorder="1" applyAlignment="1" applyProtection="1">
      <alignment horizontal="center" vertical="center"/>
      <protection hidden="1"/>
    </xf>
    <xf numFmtId="0" fontId="6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wrapText="1"/>
    </xf>
    <xf numFmtId="0" fontId="3" fillId="34" borderId="0" xfId="53" applyNumberFormat="1" applyFont="1" applyFill="1" applyAlignment="1" applyProtection="1">
      <alignment horizontal="left" vertical="center" wrapText="1"/>
      <protection hidden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2"/>
  <sheetViews>
    <sheetView tabSelected="1" zoomScalePageLayoutView="0" workbookViewId="0" topLeftCell="A76">
      <selection activeCell="B109" sqref="B109"/>
    </sheetView>
  </sheetViews>
  <sheetFormatPr defaultColWidth="9.00390625" defaultRowHeight="12.75"/>
  <cols>
    <col min="1" max="1" width="1.75390625" style="0" customWidth="1"/>
    <col min="2" max="2" width="39.75390625" style="0" customWidth="1"/>
    <col min="3" max="3" width="13.375" style="0" customWidth="1"/>
    <col min="5" max="5" width="5.25390625" style="0" customWidth="1"/>
    <col min="6" max="6" width="7.00390625" style="0" customWidth="1"/>
    <col min="7" max="7" width="12.00390625" style="0" customWidth="1"/>
    <col min="8" max="9" width="6.00390625" style="0" customWidth="1"/>
    <col min="10" max="10" width="9.25390625" style="0" customWidth="1"/>
    <col min="11" max="11" width="13.625" style="0" customWidth="1"/>
    <col min="12" max="12" width="14.25390625" style="0" customWidth="1"/>
    <col min="13" max="13" width="12.375" style="0" customWidth="1"/>
  </cols>
  <sheetData>
    <row r="1" spans="2:12" ht="34.5" customHeight="1">
      <c r="B1" s="113" t="s">
        <v>63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ht="15.75">
      <c r="B2" s="1"/>
      <c r="C2" s="1"/>
      <c r="D2" s="1"/>
      <c r="E2" s="47"/>
      <c r="F2" s="1"/>
      <c r="G2" s="1"/>
      <c r="H2" s="1"/>
      <c r="I2" s="1"/>
      <c r="J2" s="1"/>
      <c r="K2" s="2"/>
      <c r="L2" s="2"/>
    </row>
    <row r="3" spans="2:12" ht="17.25" customHeight="1">
      <c r="B3" s="114" t="s">
        <v>64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ht="16.5" thickBot="1">
      <c r="B4" s="1"/>
      <c r="C4" s="1"/>
      <c r="D4" s="1"/>
      <c r="E4" s="3"/>
      <c r="F4" s="3"/>
      <c r="G4" s="3"/>
      <c r="H4" s="3"/>
      <c r="I4" s="3"/>
      <c r="J4" s="3"/>
      <c r="K4" s="4"/>
      <c r="L4" s="5" t="s">
        <v>0</v>
      </c>
    </row>
    <row r="5" spans="2:13" ht="43.5" customHeight="1" thickBot="1">
      <c r="B5" s="115" t="s">
        <v>13</v>
      </c>
      <c r="C5" s="116"/>
      <c r="D5" s="117" t="s">
        <v>10</v>
      </c>
      <c r="E5" s="99" t="s">
        <v>1</v>
      </c>
      <c r="F5" s="99" t="s">
        <v>2</v>
      </c>
      <c r="G5" s="99" t="s">
        <v>3</v>
      </c>
      <c r="H5" s="100" t="s">
        <v>4</v>
      </c>
      <c r="I5" s="101" t="s">
        <v>16</v>
      </c>
      <c r="J5" s="104" t="s">
        <v>5</v>
      </c>
      <c r="K5" s="107" t="s">
        <v>6</v>
      </c>
      <c r="L5" s="108"/>
      <c r="M5" s="48"/>
    </row>
    <row r="6" spans="2:13" ht="13.5" thickBot="1">
      <c r="B6" s="110" t="s">
        <v>12</v>
      </c>
      <c r="C6" s="110" t="s">
        <v>11</v>
      </c>
      <c r="D6" s="118"/>
      <c r="E6" s="99"/>
      <c r="F6" s="99"/>
      <c r="G6" s="99"/>
      <c r="H6" s="100"/>
      <c r="I6" s="102"/>
      <c r="J6" s="105"/>
      <c r="K6" s="102" t="s">
        <v>7</v>
      </c>
      <c r="L6" s="112"/>
      <c r="M6" s="48"/>
    </row>
    <row r="7" spans="2:13" ht="13.5" thickBot="1">
      <c r="B7" s="111"/>
      <c r="C7" s="111"/>
      <c r="D7" s="119"/>
      <c r="E7" s="99"/>
      <c r="F7" s="99"/>
      <c r="G7" s="99"/>
      <c r="H7" s="100"/>
      <c r="I7" s="103"/>
      <c r="J7" s="106"/>
      <c r="K7" s="45" t="s">
        <v>8</v>
      </c>
      <c r="L7" s="46" t="s">
        <v>9</v>
      </c>
      <c r="M7" s="48"/>
    </row>
    <row r="8" spans="2:13" ht="25.5">
      <c r="B8" s="39" t="s">
        <v>14</v>
      </c>
      <c r="C8" s="40" t="s">
        <v>26</v>
      </c>
      <c r="D8" s="40" t="s">
        <v>15</v>
      </c>
      <c r="E8" s="41">
        <v>992</v>
      </c>
      <c r="F8" s="42">
        <v>102</v>
      </c>
      <c r="G8" s="43" t="s">
        <v>27</v>
      </c>
      <c r="H8" s="14">
        <v>121</v>
      </c>
      <c r="I8" s="14">
        <v>211</v>
      </c>
      <c r="J8" s="44">
        <v>0</v>
      </c>
      <c r="K8" s="90">
        <v>601880</v>
      </c>
      <c r="L8" s="49">
        <f>K8</f>
        <v>601880</v>
      </c>
      <c r="M8" s="20">
        <v>56</v>
      </c>
    </row>
    <row r="9" spans="2:13" ht="25.5">
      <c r="B9" s="7" t="s">
        <v>14</v>
      </c>
      <c r="C9" s="9" t="s">
        <v>26</v>
      </c>
      <c r="D9" s="9" t="s">
        <v>15</v>
      </c>
      <c r="E9" s="10">
        <v>992</v>
      </c>
      <c r="F9" s="11">
        <v>102</v>
      </c>
      <c r="G9" s="33" t="s">
        <v>27</v>
      </c>
      <c r="H9" s="12">
        <v>129</v>
      </c>
      <c r="I9" s="14">
        <v>213</v>
      </c>
      <c r="J9" s="13">
        <v>0</v>
      </c>
      <c r="K9" s="50">
        <v>181751</v>
      </c>
      <c r="L9" s="50">
        <f>K9</f>
        <v>181751</v>
      </c>
      <c r="M9" s="88"/>
    </row>
    <row r="10" spans="2:13" ht="12.75">
      <c r="B10" s="55"/>
      <c r="C10" s="56"/>
      <c r="D10" s="56"/>
      <c r="E10" s="57"/>
      <c r="F10" s="58"/>
      <c r="G10" s="59"/>
      <c r="H10" s="60"/>
      <c r="I10" s="61"/>
      <c r="J10" s="62"/>
      <c r="K10" s="53">
        <f>K8+K9</f>
        <v>783631</v>
      </c>
      <c r="L10" s="53">
        <f>L8+L9</f>
        <v>783631</v>
      </c>
      <c r="M10" s="25"/>
    </row>
    <row r="11" spans="2:14" ht="25.5">
      <c r="B11" s="7" t="s">
        <v>14</v>
      </c>
      <c r="C11" s="9" t="s">
        <v>26</v>
      </c>
      <c r="D11" s="9" t="s">
        <v>15</v>
      </c>
      <c r="E11" s="10">
        <v>992</v>
      </c>
      <c r="F11" s="11">
        <v>104</v>
      </c>
      <c r="G11" s="33" t="s">
        <v>28</v>
      </c>
      <c r="H11" s="12">
        <v>121</v>
      </c>
      <c r="I11" s="14">
        <v>211</v>
      </c>
      <c r="J11" s="13">
        <v>0</v>
      </c>
      <c r="K11" s="90">
        <v>2162184</v>
      </c>
      <c r="L11" s="50">
        <f>K11</f>
        <v>2162184</v>
      </c>
      <c r="M11" s="20">
        <v>334900</v>
      </c>
      <c r="N11" t="s">
        <v>65</v>
      </c>
    </row>
    <row r="12" spans="2:14" ht="25.5">
      <c r="B12" s="7" t="s">
        <v>14</v>
      </c>
      <c r="C12" s="9" t="s">
        <v>26</v>
      </c>
      <c r="D12" s="9" t="s">
        <v>15</v>
      </c>
      <c r="E12" s="10">
        <v>992</v>
      </c>
      <c r="F12" s="11">
        <v>104</v>
      </c>
      <c r="G12" s="33" t="s">
        <v>28</v>
      </c>
      <c r="H12" s="12">
        <v>129</v>
      </c>
      <c r="I12" s="14">
        <v>213</v>
      </c>
      <c r="J12" s="13">
        <v>0</v>
      </c>
      <c r="K12" s="50">
        <v>591871.83</v>
      </c>
      <c r="L12" s="50">
        <f>K12</f>
        <v>591871.83</v>
      </c>
      <c r="M12" s="20">
        <v>40000</v>
      </c>
      <c r="N12">
        <v>61.83</v>
      </c>
    </row>
    <row r="13" spans="2:13" ht="12.75">
      <c r="B13" s="55"/>
      <c r="C13" s="56"/>
      <c r="D13" s="56"/>
      <c r="E13" s="57"/>
      <c r="F13" s="58"/>
      <c r="G13" s="59"/>
      <c r="H13" s="60"/>
      <c r="I13" s="61"/>
      <c r="J13" s="62"/>
      <c r="K13" s="51">
        <f>K12+K11</f>
        <v>2754055.83</v>
      </c>
      <c r="L13" s="51">
        <f>L12+L11</f>
        <v>2754055.83</v>
      </c>
      <c r="M13" s="18"/>
    </row>
    <row r="14" spans="2:13" ht="25.5">
      <c r="B14" s="7" t="s">
        <v>14</v>
      </c>
      <c r="C14" s="9" t="s">
        <v>26</v>
      </c>
      <c r="D14" s="9" t="s">
        <v>15</v>
      </c>
      <c r="E14" s="10">
        <v>992</v>
      </c>
      <c r="F14" s="11">
        <v>104</v>
      </c>
      <c r="G14" s="33" t="s">
        <v>28</v>
      </c>
      <c r="H14" s="12">
        <v>244</v>
      </c>
      <c r="I14" s="14">
        <v>221</v>
      </c>
      <c r="J14" s="13">
        <v>0</v>
      </c>
      <c r="K14" s="92">
        <v>39488</v>
      </c>
      <c r="L14" s="50">
        <f>K14</f>
        <v>39488</v>
      </c>
      <c r="M14" s="20"/>
    </row>
    <row r="15" spans="2:13" ht="25.5">
      <c r="B15" s="7" t="s">
        <v>14</v>
      </c>
      <c r="C15" s="9" t="s">
        <v>26</v>
      </c>
      <c r="D15" s="9" t="s">
        <v>15</v>
      </c>
      <c r="E15" s="10">
        <v>992</v>
      </c>
      <c r="F15" s="11">
        <v>104</v>
      </c>
      <c r="G15" s="33" t="s">
        <v>28</v>
      </c>
      <c r="H15" s="12">
        <v>244</v>
      </c>
      <c r="I15" s="14">
        <v>223</v>
      </c>
      <c r="J15" s="13">
        <v>0</v>
      </c>
      <c r="K15" s="92">
        <v>50000</v>
      </c>
      <c r="L15" s="50">
        <f>K15</f>
        <v>50000</v>
      </c>
      <c r="M15" s="20"/>
    </row>
    <row r="16" spans="2:13" ht="25.5">
      <c r="B16" s="7" t="s">
        <v>14</v>
      </c>
      <c r="C16" s="9" t="s">
        <v>26</v>
      </c>
      <c r="D16" s="9" t="s">
        <v>15</v>
      </c>
      <c r="E16" s="10">
        <v>992</v>
      </c>
      <c r="F16" s="11">
        <v>104</v>
      </c>
      <c r="G16" s="33" t="s">
        <v>28</v>
      </c>
      <c r="H16" s="12">
        <v>244</v>
      </c>
      <c r="I16" s="14">
        <v>225</v>
      </c>
      <c r="J16" s="13">
        <v>0</v>
      </c>
      <c r="K16" s="92">
        <v>13670</v>
      </c>
      <c r="L16" s="50">
        <f>K16</f>
        <v>13670</v>
      </c>
      <c r="M16" s="20"/>
    </row>
    <row r="17" spans="2:13" ht="25.5">
      <c r="B17" s="7" t="s">
        <v>14</v>
      </c>
      <c r="C17" s="9" t="s">
        <v>26</v>
      </c>
      <c r="D17" s="9" t="s">
        <v>15</v>
      </c>
      <c r="E17" s="10">
        <v>992</v>
      </c>
      <c r="F17" s="11">
        <v>104</v>
      </c>
      <c r="G17" s="33" t="s">
        <v>28</v>
      </c>
      <c r="H17" s="12">
        <v>244</v>
      </c>
      <c r="I17" s="14">
        <v>226</v>
      </c>
      <c r="J17" s="13">
        <v>0</v>
      </c>
      <c r="K17" s="92">
        <v>15800</v>
      </c>
      <c r="L17" s="52">
        <f>K17</f>
        <v>15800</v>
      </c>
      <c r="M17" s="20"/>
    </row>
    <row r="18" spans="2:13" ht="25.5">
      <c r="B18" s="7" t="s">
        <v>14</v>
      </c>
      <c r="C18" s="9" t="s">
        <v>26</v>
      </c>
      <c r="D18" s="9" t="s">
        <v>15</v>
      </c>
      <c r="E18" s="10">
        <v>992</v>
      </c>
      <c r="F18" s="11">
        <v>104</v>
      </c>
      <c r="G18" s="33" t="s">
        <v>28</v>
      </c>
      <c r="H18" s="12">
        <v>244</v>
      </c>
      <c r="I18" s="14">
        <v>340</v>
      </c>
      <c r="J18" s="13">
        <v>0</v>
      </c>
      <c r="K18" s="34">
        <v>276110</v>
      </c>
      <c r="L18" s="34">
        <f>K18</f>
        <v>276110</v>
      </c>
      <c r="M18" s="20"/>
    </row>
    <row r="19" spans="2:13" ht="12.75">
      <c r="B19" s="55"/>
      <c r="C19" s="56"/>
      <c r="D19" s="56"/>
      <c r="E19" s="57"/>
      <c r="F19" s="58"/>
      <c r="G19" s="59"/>
      <c r="H19" s="60"/>
      <c r="I19" s="61"/>
      <c r="J19" s="62"/>
      <c r="K19" s="35">
        <f>SUM(K14:K18)</f>
        <v>395068</v>
      </c>
      <c r="L19" s="35">
        <f>SUM(L14:L18)</f>
        <v>395068</v>
      </c>
      <c r="M19" s="19"/>
    </row>
    <row r="20" spans="2:14" ht="25.5">
      <c r="B20" s="7" t="s">
        <v>14</v>
      </c>
      <c r="C20" s="9" t="s">
        <v>26</v>
      </c>
      <c r="D20" s="9" t="s">
        <v>15</v>
      </c>
      <c r="E20" s="10">
        <v>992</v>
      </c>
      <c r="F20" s="11">
        <v>104</v>
      </c>
      <c r="G20" s="33" t="s">
        <v>28</v>
      </c>
      <c r="H20" s="12">
        <v>851</v>
      </c>
      <c r="I20" s="14">
        <v>290</v>
      </c>
      <c r="J20" s="13">
        <v>0</v>
      </c>
      <c r="K20" s="34">
        <v>5000</v>
      </c>
      <c r="L20" s="34">
        <f>K20</f>
        <v>5000</v>
      </c>
      <c r="M20" s="88">
        <v>-30000</v>
      </c>
      <c r="N20" t="s">
        <v>66</v>
      </c>
    </row>
    <row r="21" spans="2:13" ht="25.5">
      <c r="B21" s="7" t="s">
        <v>14</v>
      </c>
      <c r="C21" s="9" t="s">
        <v>26</v>
      </c>
      <c r="D21" s="9" t="s">
        <v>15</v>
      </c>
      <c r="E21" s="10">
        <v>992</v>
      </c>
      <c r="F21" s="11">
        <v>104</v>
      </c>
      <c r="G21" s="33" t="s">
        <v>28</v>
      </c>
      <c r="H21" s="12">
        <v>852</v>
      </c>
      <c r="I21" s="14">
        <v>290</v>
      </c>
      <c r="J21" s="13">
        <v>0</v>
      </c>
      <c r="K21" s="34">
        <v>15000</v>
      </c>
      <c r="L21" s="34">
        <f>K21</f>
        <v>15000</v>
      </c>
      <c r="M21" s="88"/>
    </row>
    <row r="22" spans="2:14" ht="24" customHeight="1">
      <c r="B22" s="7" t="s">
        <v>14</v>
      </c>
      <c r="C22" s="9" t="s">
        <v>26</v>
      </c>
      <c r="D22" s="9" t="s">
        <v>15</v>
      </c>
      <c r="E22" s="10">
        <v>992</v>
      </c>
      <c r="F22" s="11">
        <v>104</v>
      </c>
      <c r="G22" s="33" t="s">
        <v>28</v>
      </c>
      <c r="H22" s="12">
        <v>853</v>
      </c>
      <c r="I22" s="14">
        <v>290</v>
      </c>
      <c r="J22" s="13">
        <v>0</v>
      </c>
      <c r="K22" s="34">
        <v>10000</v>
      </c>
      <c r="L22" s="34">
        <f>K22</f>
        <v>10000</v>
      </c>
      <c r="M22" s="20">
        <v>10000</v>
      </c>
      <c r="N22" t="s">
        <v>66</v>
      </c>
    </row>
    <row r="23" spans="2:13" ht="12.75">
      <c r="B23" s="7"/>
      <c r="C23" s="9"/>
      <c r="D23" s="9"/>
      <c r="E23" s="10"/>
      <c r="F23" s="11"/>
      <c r="G23" s="33"/>
      <c r="H23" s="12"/>
      <c r="I23" s="14"/>
      <c r="J23" s="13"/>
      <c r="K23" s="35">
        <f>SUM(K20:K22)</f>
        <v>30000</v>
      </c>
      <c r="L23" s="35">
        <f>SUM(L20:L22)</f>
        <v>30000</v>
      </c>
      <c r="M23" s="21"/>
    </row>
    <row r="24" spans="2:13" ht="12.75">
      <c r="B24" s="7"/>
      <c r="C24" s="9"/>
      <c r="D24" s="9"/>
      <c r="E24" s="10"/>
      <c r="F24" s="11"/>
      <c r="G24" s="33"/>
      <c r="H24" s="12"/>
      <c r="I24" s="14"/>
      <c r="J24" s="13"/>
      <c r="K24" s="54">
        <f>K23+K19+K13</f>
        <v>3179123.83</v>
      </c>
      <c r="L24" s="54">
        <f>L23+L19+L13</f>
        <v>3179123.83</v>
      </c>
      <c r="M24" s="26"/>
    </row>
    <row r="25" spans="2:13" ht="18.75" customHeight="1">
      <c r="B25" s="63"/>
      <c r="C25" s="64"/>
      <c r="D25" s="64"/>
      <c r="E25" s="65"/>
      <c r="F25" s="66"/>
      <c r="G25" s="67"/>
      <c r="H25" s="68"/>
      <c r="I25" s="69"/>
      <c r="J25" s="70" t="s">
        <v>48</v>
      </c>
      <c r="K25" s="80">
        <f>K24+K10</f>
        <v>3962754.83</v>
      </c>
      <c r="L25" s="80">
        <f>L24+L10</f>
        <v>3962754.83</v>
      </c>
      <c r="M25" s="26"/>
    </row>
    <row r="26" spans="2:13" ht="25.5">
      <c r="B26" s="7" t="s">
        <v>14</v>
      </c>
      <c r="C26" s="9" t="s">
        <v>26</v>
      </c>
      <c r="D26" s="9" t="s">
        <v>22</v>
      </c>
      <c r="E26" s="10">
        <v>992</v>
      </c>
      <c r="F26" s="11">
        <v>104</v>
      </c>
      <c r="G26" s="33" t="s">
        <v>29</v>
      </c>
      <c r="H26" s="12">
        <v>244</v>
      </c>
      <c r="I26" s="14">
        <v>340</v>
      </c>
      <c r="J26" s="13">
        <v>0</v>
      </c>
      <c r="K26" s="34">
        <v>3800</v>
      </c>
      <c r="L26" s="34">
        <f>K26</f>
        <v>3800</v>
      </c>
      <c r="M26" s="16"/>
    </row>
    <row r="27" spans="2:13" ht="25.5">
      <c r="B27" s="7" t="s">
        <v>14</v>
      </c>
      <c r="C27" s="9" t="s">
        <v>26</v>
      </c>
      <c r="D27" s="9" t="s">
        <v>15</v>
      </c>
      <c r="E27" s="10">
        <v>992</v>
      </c>
      <c r="F27" s="11">
        <v>106</v>
      </c>
      <c r="G27" s="33" t="s">
        <v>30</v>
      </c>
      <c r="H27" s="12">
        <v>540</v>
      </c>
      <c r="I27" s="14">
        <v>251</v>
      </c>
      <c r="J27" s="13">
        <v>0</v>
      </c>
      <c r="K27" s="34">
        <v>54400</v>
      </c>
      <c r="L27" s="34">
        <f>K27</f>
        <v>54400</v>
      </c>
      <c r="M27" s="27"/>
    </row>
    <row r="28" spans="2:13" ht="27" customHeight="1">
      <c r="B28" s="7" t="s">
        <v>14</v>
      </c>
      <c r="C28" s="9" t="s">
        <v>26</v>
      </c>
      <c r="D28" s="9" t="s">
        <v>15</v>
      </c>
      <c r="E28" s="10">
        <v>992</v>
      </c>
      <c r="F28" s="11">
        <v>111</v>
      </c>
      <c r="G28" s="33" t="s">
        <v>31</v>
      </c>
      <c r="H28" s="12">
        <v>870</v>
      </c>
      <c r="I28" s="14">
        <v>290</v>
      </c>
      <c r="J28" s="13">
        <v>0</v>
      </c>
      <c r="K28" s="34">
        <v>35000</v>
      </c>
      <c r="L28" s="34">
        <f>K28</f>
        <v>35000</v>
      </c>
      <c r="M28" s="27"/>
    </row>
    <row r="29" spans="2:13" ht="17.25" customHeight="1">
      <c r="B29" s="7"/>
      <c r="C29" s="9"/>
      <c r="D29" s="9"/>
      <c r="E29" s="10"/>
      <c r="F29" s="11"/>
      <c r="G29" s="33"/>
      <c r="H29" s="12"/>
      <c r="I29" s="14"/>
      <c r="J29" s="13"/>
      <c r="K29" s="54">
        <f>SUM(K26:K28)</f>
        <v>93200</v>
      </c>
      <c r="L29" s="54">
        <f>SUM(L26:L28)</f>
        <v>93200</v>
      </c>
      <c r="M29" s="27"/>
    </row>
    <row r="30" spans="2:13" ht="25.5">
      <c r="B30" s="7" t="s">
        <v>14</v>
      </c>
      <c r="C30" s="9" t="s">
        <v>26</v>
      </c>
      <c r="D30" s="9" t="s">
        <v>15</v>
      </c>
      <c r="E30" s="10">
        <v>992</v>
      </c>
      <c r="F30" s="11">
        <v>113</v>
      </c>
      <c r="G30" s="33" t="s">
        <v>32</v>
      </c>
      <c r="H30" s="12">
        <v>244</v>
      </c>
      <c r="I30" s="14">
        <v>226</v>
      </c>
      <c r="J30" s="13">
        <v>0</v>
      </c>
      <c r="K30" s="36">
        <v>334000</v>
      </c>
      <c r="L30" s="34">
        <f aca="true" t="shared" si="0" ref="L30:L38">K30</f>
        <v>334000</v>
      </c>
      <c r="M30" s="16"/>
    </row>
    <row r="31" spans="2:13" ht="25.5" customHeight="1">
      <c r="B31" s="7" t="s">
        <v>14</v>
      </c>
      <c r="C31" s="9" t="s">
        <v>26</v>
      </c>
      <c r="D31" s="9" t="s">
        <v>15</v>
      </c>
      <c r="E31" s="10">
        <v>992</v>
      </c>
      <c r="F31" s="11">
        <v>113</v>
      </c>
      <c r="G31" s="33" t="s">
        <v>51</v>
      </c>
      <c r="H31" s="12">
        <v>244</v>
      </c>
      <c r="I31" s="14">
        <v>226</v>
      </c>
      <c r="J31" s="13">
        <v>0</v>
      </c>
      <c r="K31" s="36">
        <v>0</v>
      </c>
      <c r="L31" s="34">
        <f t="shared" si="0"/>
        <v>0</v>
      </c>
      <c r="M31" s="27"/>
    </row>
    <row r="32" spans="2:13" ht="25.5">
      <c r="B32" s="7" t="s">
        <v>14</v>
      </c>
      <c r="C32" s="9" t="s">
        <v>26</v>
      </c>
      <c r="D32" s="9" t="s">
        <v>15</v>
      </c>
      <c r="E32" s="10">
        <v>992</v>
      </c>
      <c r="F32" s="11">
        <v>113</v>
      </c>
      <c r="G32" s="33" t="s">
        <v>33</v>
      </c>
      <c r="H32" s="12">
        <v>244</v>
      </c>
      <c r="I32" s="14">
        <v>226</v>
      </c>
      <c r="J32" s="13">
        <v>0</v>
      </c>
      <c r="K32" s="36">
        <v>250500</v>
      </c>
      <c r="L32" s="34">
        <f t="shared" si="0"/>
        <v>250500</v>
      </c>
      <c r="M32" s="27"/>
    </row>
    <row r="33" spans="2:13" ht="25.5">
      <c r="B33" s="7" t="s">
        <v>14</v>
      </c>
      <c r="C33" s="9" t="s">
        <v>26</v>
      </c>
      <c r="D33" s="9" t="s">
        <v>15</v>
      </c>
      <c r="E33" s="10">
        <v>992</v>
      </c>
      <c r="F33" s="11">
        <v>113</v>
      </c>
      <c r="G33" s="33" t="s">
        <v>34</v>
      </c>
      <c r="H33" s="12">
        <v>244</v>
      </c>
      <c r="I33" s="14">
        <v>226</v>
      </c>
      <c r="J33" s="13">
        <v>0</v>
      </c>
      <c r="K33" s="36">
        <v>15000</v>
      </c>
      <c r="L33" s="34">
        <f t="shared" si="0"/>
        <v>15000</v>
      </c>
      <c r="M33" s="27"/>
    </row>
    <row r="34" spans="2:13" ht="25.5">
      <c r="B34" s="7" t="s">
        <v>14</v>
      </c>
      <c r="C34" s="9" t="s">
        <v>26</v>
      </c>
      <c r="D34" s="9" t="s">
        <v>15</v>
      </c>
      <c r="E34" s="10">
        <v>992</v>
      </c>
      <c r="F34" s="11">
        <v>113</v>
      </c>
      <c r="G34" s="33" t="s">
        <v>61</v>
      </c>
      <c r="H34" s="12">
        <v>244</v>
      </c>
      <c r="I34" s="14">
        <v>340</v>
      </c>
      <c r="J34" s="13">
        <v>0</v>
      </c>
      <c r="K34" s="36">
        <v>1000</v>
      </c>
      <c r="L34" s="34">
        <f t="shared" si="0"/>
        <v>1000</v>
      </c>
      <c r="M34" s="27"/>
    </row>
    <row r="35" spans="2:13" ht="25.5">
      <c r="B35" s="7" t="s">
        <v>14</v>
      </c>
      <c r="C35" s="9" t="s">
        <v>26</v>
      </c>
      <c r="D35" s="9" t="s">
        <v>15</v>
      </c>
      <c r="E35" s="10">
        <v>992</v>
      </c>
      <c r="F35" s="11">
        <v>113</v>
      </c>
      <c r="G35" s="33" t="s">
        <v>62</v>
      </c>
      <c r="H35" s="12">
        <v>244</v>
      </c>
      <c r="I35" s="14">
        <v>340</v>
      </c>
      <c r="J35" s="13">
        <v>0</v>
      </c>
      <c r="K35" s="36">
        <v>1000</v>
      </c>
      <c r="L35" s="34">
        <f t="shared" si="0"/>
        <v>1000</v>
      </c>
      <c r="M35" s="27"/>
    </row>
    <row r="36" spans="2:13" ht="14.25" customHeight="1">
      <c r="B36" s="7"/>
      <c r="C36" s="9"/>
      <c r="D36" s="9"/>
      <c r="E36" s="10"/>
      <c r="F36" s="11"/>
      <c r="G36" s="33"/>
      <c r="H36" s="12"/>
      <c r="I36" s="14"/>
      <c r="J36" s="13"/>
      <c r="K36" s="72">
        <f>SUM(K30:K35)</f>
        <v>601500</v>
      </c>
      <c r="L36" s="54">
        <f t="shared" si="0"/>
        <v>601500</v>
      </c>
      <c r="M36" s="27"/>
    </row>
    <row r="37" spans="2:14" ht="25.5">
      <c r="B37" s="7" t="s">
        <v>14</v>
      </c>
      <c r="C37" s="9" t="s">
        <v>26</v>
      </c>
      <c r="D37" s="9" t="s">
        <v>17</v>
      </c>
      <c r="E37" s="10">
        <v>992</v>
      </c>
      <c r="F37" s="11">
        <v>203</v>
      </c>
      <c r="G37" s="33" t="s">
        <v>35</v>
      </c>
      <c r="H37" s="12">
        <v>121</v>
      </c>
      <c r="I37" s="14">
        <v>211</v>
      </c>
      <c r="J37" s="13">
        <v>0</v>
      </c>
      <c r="K37" s="93">
        <v>170276</v>
      </c>
      <c r="L37" s="34">
        <f t="shared" si="0"/>
        <v>170276</v>
      </c>
      <c r="M37" s="98">
        <v>19100</v>
      </c>
      <c r="N37" t="s">
        <v>67</v>
      </c>
    </row>
    <row r="38" spans="2:13" ht="25.5">
      <c r="B38" s="7" t="s">
        <v>14</v>
      </c>
      <c r="C38" s="9" t="s">
        <v>26</v>
      </c>
      <c r="D38" s="9" t="s">
        <v>17</v>
      </c>
      <c r="E38" s="10">
        <v>992</v>
      </c>
      <c r="F38" s="11">
        <v>203</v>
      </c>
      <c r="G38" s="33" t="s">
        <v>35</v>
      </c>
      <c r="H38" s="12">
        <v>129</v>
      </c>
      <c r="I38" s="14">
        <v>213</v>
      </c>
      <c r="J38" s="13">
        <v>0</v>
      </c>
      <c r="K38" s="93">
        <v>51424</v>
      </c>
      <c r="L38" s="34">
        <f t="shared" si="0"/>
        <v>51424</v>
      </c>
      <c r="M38" s="98"/>
    </row>
    <row r="39" spans="2:13" ht="12.75">
      <c r="B39" s="63"/>
      <c r="C39" s="64"/>
      <c r="D39" s="64"/>
      <c r="E39" s="65"/>
      <c r="F39" s="66"/>
      <c r="G39" s="67"/>
      <c r="H39" s="68"/>
      <c r="I39" s="69"/>
      <c r="J39" s="70"/>
      <c r="K39" s="73">
        <f>SUM(K37:K38)</f>
        <v>221700</v>
      </c>
      <c r="L39" s="71">
        <f>SUM(L37:L38)</f>
        <v>221700</v>
      </c>
      <c r="M39" s="28"/>
    </row>
    <row r="40" spans="2:13" ht="25.5">
      <c r="B40" s="7" t="s">
        <v>14</v>
      </c>
      <c r="C40" s="9" t="s">
        <v>26</v>
      </c>
      <c r="D40" s="9" t="s">
        <v>15</v>
      </c>
      <c r="E40" s="10">
        <v>992</v>
      </c>
      <c r="F40" s="11">
        <v>310</v>
      </c>
      <c r="G40" s="33" t="s">
        <v>36</v>
      </c>
      <c r="H40" s="12">
        <v>244</v>
      </c>
      <c r="I40" s="14">
        <v>226</v>
      </c>
      <c r="J40" s="13">
        <v>0</v>
      </c>
      <c r="K40" s="38">
        <v>4500</v>
      </c>
      <c r="L40" s="34">
        <f aca="true" t="shared" si="1" ref="L40:L47">K40</f>
        <v>4500</v>
      </c>
      <c r="M40" s="27"/>
    </row>
    <row r="41" spans="2:13" ht="25.5">
      <c r="B41" s="7" t="s">
        <v>14</v>
      </c>
      <c r="C41" s="9" t="s">
        <v>26</v>
      </c>
      <c r="D41" s="9" t="s">
        <v>15</v>
      </c>
      <c r="E41" s="10">
        <v>992</v>
      </c>
      <c r="F41" s="11">
        <v>409</v>
      </c>
      <c r="G41" s="33" t="s">
        <v>37</v>
      </c>
      <c r="H41" s="12">
        <v>244</v>
      </c>
      <c r="I41" s="14">
        <v>225</v>
      </c>
      <c r="J41" s="13">
        <v>0</v>
      </c>
      <c r="K41" s="34">
        <v>1055300</v>
      </c>
      <c r="L41" s="34">
        <f t="shared" si="1"/>
        <v>1055300</v>
      </c>
      <c r="M41" s="16"/>
    </row>
    <row r="42" spans="2:13" ht="25.5">
      <c r="B42" s="7" t="s">
        <v>14</v>
      </c>
      <c r="C42" s="9" t="s">
        <v>26</v>
      </c>
      <c r="D42" s="9" t="s">
        <v>15</v>
      </c>
      <c r="E42" s="10">
        <v>992</v>
      </c>
      <c r="F42" s="11">
        <v>409</v>
      </c>
      <c r="G42" s="33" t="s">
        <v>37</v>
      </c>
      <c r="H42" s="12">
        <v>244</v>
      </c>
      <c r="I42" s="14">
        <v>226</v>
      </c>
      <c r="J42" s="13">
        <v>0</v>
      </c>
      <c r="K42" s="34">
        <v>20000</v>
      </c>
      <c r="L42" s="34">
        <f t="shared" si="1"/>
        <v>20000</v>
      </c>
      <c r="M42" s="27"/>
    </row>
    <row r="43" spans="2:13" ht="25.5">
      <c r="B43" s="7" t="s">
        <v>14</v>
      </c>
      <c r="C43" s="9" t="s">
        <v>26</v>
      </c>
      <c r="D43" s="9" t="s">
        <v>15</v>
      </c>
      <c r="E43" s="10">
        <v>992</v>
      </c>
      <c r="F43" s="11">
        <v>409</v>
      </c>
      <c r="G43" s="33" t="s">
        <v>38</v>
      </c>
      <c r="H43" s="12">
        <v>244</v>
      </c>
      <c r="I43" s="14">
        <v>226</v>
      </c>
      <c r="J43" s="13">
        <v>0</v>
      </c>
      <c r="K43" s="38">
        <v>250000</v>
      </c>
      <c r="L43" s="38">
        <f t="shared" si="1"/>
        <v>250000</v>
      </c>
      <c r="M43" s="29"/>
    </row>
    <row r="44" spans="2:14" ht="25.5">
      <c r="B44" s="7" t="s">
        <v>14</v>
      </c>
      <c r="C44" s="9" t="s">
        <v>26</v>
      </c>
      <c r="D44" s="9" t="s">
        <v>15</v>
      </c>
      <c r="E44" s="10">
        <v>992</v>
      </c>
      <c r="F44" s="11">
        <v>412</v>
      </c>
      <c r="G44" s="33" t="s">
        <v>53</v>
      </c>
      <c r="H44" s="12">
        <v>244</v>
      </c>
      <c r="I44" s="14">
        <v>226</v>
      </c>
      <c r="J44" s="13">
        <v>0</v>
      </c>
      <c r="K44" s="38">
        <v>10000</v>
      </c>
      <c r="L44" s="38">
        <f t="shared" si="1"/>
        <v>10000</v>
      </c>
      <c r="M44" s="19">
        <v>10000</v>
      </c>
      <c r="N44" t="s">
        <v>66</v>
      </c>
    </row>
    <row r="45" spans="2:13" ht="25.5">
      <c r="B45" s="7" t="s">
        <v>14</v>
      </c>
      <c r="C45" s="9" t="s">
        <v>26</v>
      </c>
      <c r="D45" s="9" t="s">
        <v>15</v>
      </c>
      <c r="E45" s="10">
        <v>992</v>
      </c>
      <c r="F45" s="11">
        <v>412</v>
      </c>
      <c r="G45" s="33" t="s">
        <v>39</v>
      </c>
      <c r="H45" s="12">
        <v>244</v>
      </c>
      <c r="I45" s="14">
        <v>226</v>
      </c>
      <c r="J45" s="13">
        <v>0</v>
      </c>
      <c r="K45" s="38">
        <v>1000</v>
      </c>
      <c r="L45" s="38">
        <f t="shared" si="1"/>
        <v>1000</v>
      </c>
      <c r="M45" s="29"/>
    </row>
    <row r="46" spans="2:13" ht="25.5">
      <c r="B46" s="7" t="s">
        <v>14</v>
      </c>
      <c r="C46" s="9" t="s">
        <v>26</v>
      </c>
      <c r="D46" s="9" t="s">
        <v>15</v>
      </c>
      <c r="E46" s="10">
        <v>992</v>
      </c>
      <c r="F46" s="11">
        <v>503</v>
      </c>
      <c r="G46" s="33" t="s">
        <v>40</v>
      </c>
      <c r="H46" s="12">
        <v>244</v>
      </c>
      <c r="I46" s="14">
        <v>223</v>
      </c>
      <c r="J46" s="13">
        <v>0</v>
      </c>
      <c r="K46" s="38">
        <v>555364</v>
      </c>
      <c r="L46" s="38">
        <f t="shared" si="1"/>
        <v>555364</v>
      </c>
      <c r="M46" s="29"/>
    </row>
    <row r="47" spans="2:13" ht="25.5">
      <c r="B47" s="7" t="s">
        <v>14</v>
      </c>
      <c r="C47" s="9" t="s">
        <v>26</v>
      </c>
      <c r="D47" s="9" t="s">
        <v>15</v>
      </c>
      <c r="E47" s="10">
        <v>992</v>
      </c>
      <c r="F47" s="11">
        <v>503</v>
      </c>
      <c r="G47" s="33" t="s">
        <v>47</v>
      </c>
      <c r="H47" s="12">
        <v>244</v>
      </c>
      <c r="I47" s="14">
        <v>226</v>
      </c>
      <c r="J47" s="13">
        <v>0</v>
      </c>
      <c r="K47" s="38">
        <v>1000</v>
      </c>
      <c r="L47" s="38">
        <f t="shared" si="1"/>
        <v>1000</v>
      </c>
      <c r="M47" s="29"/>
    </row>
    <row r="48" spans="2:13" ht="22.5" customHeight="1">
      <c r="B48" s="7"/>
      <c r="C48" s="9"/>
      <c r="D48" s="9"/>
      <c r="E48" s="10"/>
      <c r="F48" s="11"/>
      <c r="G48" s="33"/>
      <c r="H48" s="12"/>
      <c r="I48" s="14"/>
      <c r="J48" s="13"/>
      <c r="K48" s="72">
        <f>SUM(K40:K47)</f>
        <v>1897164</v>
      </c>
      <c r="L48" s="72">
        <f>SUM(L40:L47)</f>
        <v>1897164</v>
      </c>
      <c r="M48" s="30"/>
    </row>
    <row r="49" spans="2:13" ht="15.75" customHeight="1">
      <c r="B49" s="7" t="s">
        <v>52</v>
      </c>
      <c r="C49" s="8" t="s">
        <v>54</v>
      </c>
      <c r="D49" s="9" t="s">
        <v>15</v>
      </c>
      <c r="E49" s="10">
        <v>992</v>
      </c>
      <c r="F49" s="11">
        <v>505</v>
      </c>
      <c r="G49" s="33" t="s">
        <v>41</v>
      </c>
      <c r="H49" s="12">
        <v>111</v>
      </c>
      <c r="I49" s="14">
        <v>211</v>
      </c>
      <c r="J49" s="13">
        <v>0</v>
      </c>
      <c r="K49" s="91">
        <v>707680</v>
      </c>
      <c r="L49" s="38">
        <f>K49</f>
        <v>707680</v>
      </c>
      <c r="M49" s="30"/>
    </row>
    <row r="50" spans="2:13" ht="16.5" customHeight="1">
      <c r="B50" s="7" t="s">
        <v>52</v>
      </c>
      <c r="C50" s="8" t="s">
        <v>54</v>
      </c>
      <c r="D50" s="9" t="s">
        <v>15</v>
      </c>
      <c r="E50" s="10">
        <v>992</v>
      </c>
      <c r="F50" s="11">
        <v>505</v>
      </c>
      <c r="G50" s="33" t="s">
        <v>41</v>
      </c>
      <c r="H50" s="12">
        <v>119</v>
      </c>
      <c r="I50" s="14">
        <v>213</v>
      </c>
      <c r="J50" s="13">
        <v>0</v>
      </c>
      <c r="K50" s="91">
        <v>213720</v>
      </c>
      <c r="L50" s="38">
        <f aca="true" t="shared" si="2" ref="L50:L59">K50</f>
        <v>213720</v>
      </c>
      <c r="M50" s="30"/>
    </row>
    <row r="51" spans="2:13" ht="16.5" customHeight="1">
      <c r="B51" s="7" t="s">
        <v>52</v>
      </c>
      <c r="C51" s="8" t="s">
        <v>54</v>
      </c>
      <c r="D51" s="9" t="s">
        <v>15</v>
      </c>
      <c r="E51" s="10">
        <v>992</v>
      </c>
      <c r="F51" s="11">
        <v>505</v>
      </c>
      <c r="G51" s="33" t="s">
        <v>41</v>
      </c>
      <c r="H51" s="12">
        <v>112</v>
      </c>
      <c r="I51" s="14">
        <v>213</v>
      </c>
      <c r="J51" s="13">
        <v>0</v>
      </c>
      <c r="K51" s="91">
        <v>24526</v>
      </c>
      <c r="L51" s="38">
        <f>K51</f>
        <v>24526</v>
      </c>
      <c r="M51" s="30"/>
    </row>
    <row r="52" spans="2:13" ht="16.5" customHeight="1">
      <c r="B52" s="7"/>
      <c r="C52" s="8"/>
      <c r="D52" s="9"/>
      <c r="E52" s="10"/>
      <c r="F52" s="11"/>
      <c r="G52" s="33"/>
      <c r="H52" s="12"/>
      <c r="I52" s="14"/>
      <c r="J52" s="13"/>
      <c r="K52" s="37">
        <f>SUM(K49:K51)</f>
        <v>945926</v>
      </c>
      <c r="L52" s="37">
        <f>SUM(L49:L51)</f>
        <v>945926</v>
      </c>
      <c r="M52" s="30"/>
    </row>
    <row r="53" spans="2:13" ht="16.5" customHeight="1">
      <c r="B53" s="7" t="s">
        <v>52</v>
      </c>
      <c r="C53" s="8" t="s">
        <v>54</v>
      </c>
      <c r="D53" s="9" t="s">
        <v>15</v>
      </c>
      <c r="E53" s="10">
        <v>992</v>
      </c>
      <c r="F53" s="11">
        <v>505</v>
      </c>
      <c r="G53" s="33" t="s">
        <v>41</v>
      </c>
      <c r="H53" s="12">
        <v>244</v>
      </c>
      <c r="I53" s="14">
        <v>224</v>
      </c>
      <c r="J53" s="13">
        <v>0</v>
      </c>
      <c r="K53" s="38">
        <v>0</v>
      </c>
      <c r="L53" s="38">
        <f>K53</f>
        <v>0</v>
      </c>
      <c r="M53" s="30"/>
    </row>
    <row r="54" spans="2:13" ht="15" customHeight="1">
      <c r="B54" s="7" t="s">
        <v>52</v>
      </c>
      <c r="C54" s="8" t="s">
        <v>54</v>
      </c>
      <c r="D54" s="9" t="s">
        <v>15</v>
      </c>
      <c r="E54" s="10">
        <v>992</v>
      </c>
      <c r="F54" s="11">
        <v>505</v>
      </c>
      <c r="G54" s="33" t="s">
        <v>41</v>
      </c>
      <c r="H54" s="12">
        <v>244</v>
      </c>
      <c r="I54" s="14">
        <v>225</v>
      </c>
      <c r="J54" s="13">
        <v>0</v>
      </c>
      <c r="K54" s="91">
        <v>10000</v>
      </c>
      <c r="L54" s="38">
        <f t="shared" si="2"/>
        <v>10000</v>
      </c>
      <c r="M54" s="30"/>
    </row>
    <row r="55" spans="2:13" ht="15" customHeight="1">
      <c r="B55" s="7" t="s">
        <v>52</v>
      </c>
      <c r="C55" s="8" t="s">
        <v>54</v>
      </c>
      <c r="D55" s="9" t="s">
        <v>15</v>
      </c>
      <c r="E55" s="10">
        <v>992</v>
      </c>
      <c r="F55" s="11">
        <v>505</v>
      </c>
      <c r="G55" s="33" t="s">
        <v>41</v>
      </c>
      <c r="H55" s="12">
        <v>244</v>
      </c>
      <c r="I55" s="14">
        <v>226</v>
      </c>
      <c r="J55" s="13">
        <v>0</v>
      </c>
      <c r="K55" s="91">
        <v>44100</v>
      </c>
      <c r="L55" s="38">
        <f t="shared" si="2"/>
        <v>44100</v>
      </c>
      <c r="M55" s="30"/>
    </row>
    <row r="56" spans="2:13" ht="15" customHeight="1">
      <c r="B56" s="7" t="s">
        <v>52</v>
      </c>
      <c r="C56" s="8" t="s">
        <v>54</v>
      </c>
      <c r="D56" s="9" t="s">
        <v>15</v>
      </c>
      <c r="E56" s="10">
        <v>992</v>
      </c>
      <c r="F56" s="11">
        <v>505</v>
      </c>
      <c r="G56" s="33" t="s">
        <v>41</v>
      </c>
      <c r="H56" s="12">
        <v>244</v>
      </c>
      <c r="I56" s="14">
        <v>340</v>
      </c>
      <c r="J56" s="13">
        <v>0</v>
      </c>
      <c r="K56" s="38">
        <v>204685</v>
      </c>
      <c r="L56" s="38">
        <f t="shared" si="2"/>
        <v>204685</v>
      </c>
      <c r="M56" s="30"/>
    </row>
    <row r="57" spans="2:13" ht="15" customHeight="1">
      <c r="B57" s="7"/>
      <c r="C57" s="8"/>
      <c r="D57" s="9"/>
      <c r="E57" s="10"/>
      <c r="F57" s="11"/>
      <c r="G57" s="33"/>
      <c r="H57" s="12"/>
      <c r="I57" s="14"/>
      <c r="J57" s="13"/>
      <c r="K57" s="37">
        <f>SUM(K53:K56)</f>
        <v>258785</v>
      </c>
      <c r="L57" s="37">
        <f>SUM(L53:L56)</f>
        <v>258785</v>
      </c>
      <c r="M57" s="30"/>
    </row>
    <row r="58" spans="2:13" ht="15" customHeight="1">
      <c r="B58" s="7" t="s">
        <v>52</v>
      </c>
      <c r="C58" s="8" t="s">
        <v>54</v>
      </c>
      <c r="D58" s="9" t="s">
        <v>15</v>
      </c>
      <c r="E58" s="10">
        <v>992</v>
      </c>
      <c r="F58" s="11">
        <v>505</v>
      </c>
      <c r="G58" s="33" t="s">
        <v>41</v>
      </c>
      <c r="H58" s="12">
        <v>851</v>
      </c>
      <c r="I58" s="12">
        <v>290</v>
      </c>
      <c r="J58" s="13">
        <v>0</v>
      </c>
      <c r="K58" s="38">
        <v>12000</v>
      </c>
      <c r="L58" s="38">
        <f t="shared" si="2"/>
        <v>12000</v>
      </c>
      <c r="M58" s="30"/>
    </row>
    <row r="59" spans="2:13" ht="15" customHeight="1">
      <c r="B59" s="7" t="s">
        <v>52</v>
      </c>
      <c r="C59" s="8" t="s">
        <v>54</v>
      </c>
      <c r="D59" s="9" t="s">
        <v>15</v>
      </c>
      <c r="E59" s="10">
        <v>992</v>
      </c>
      <c r="F59" s="11">
        <v>505</v>
      </c>
      <c r="G59" s="33" t="s">
        <v>41</v>
      </c>
      <c r="H59" s="12">
        <v>852</v>
      </c>
      <c r="I59" s="12">
        <v>290</v>
      </c>
      <c r="J59" s="13">
        <v>0</v>
      </c>
      <c r="K59" s="38">
        <v>1000</v>
      </c>
      <c r="L59" s="38">
        <f t="shared" si="2"/>
        <v>1000</v>
      </c>
      <c r="M59" s="30"/>
    </row>
    <row r="60" spans="2:13" ht="15" customHeight="1">
      <c r="B60" s="7" t="s">
        <v>52</v>
      </c>
      <c r="C60" s="8" t="s">
        <v>54</v>
      </c>
      <c r="D60" s="9" t="s">
        <v>15</v>
      </c>
      <c r="E60" s="10">
        <v>992</v>
      </c>
      <c r="F60" s="11">
        <v>505</v>
      </c>
      <c r="G60" s="33" t="s">
        <v>41</v>
      </c>
      <c r="H60" s="12">
        <v>853</v>
      </c>
      <c r="I60" s="12">
        <v>290</v>
      </c>
      <c r="J60" s="13">
        <v>0</v>
      </c>
      <c r="K60" s="38">
        <v>1500</v>
      </c>
      <c r="L60" s="38">
        <f>K60</f>
        <v>1500</v>
      </c>
      <c r="M60" s="30"/>
    </row>
    <row r="61" spans="2:13" ht="15" customHeight="1">
      <c r="B61" s="7"/>
      <c r="C61" s="8"/>
      <c r="D61" s="9"/>
      <c r="E61" s="10"/>
      <c r="F61" s="11"/>
      <c r="G61" s="33"/>
      <c r="H61" s="12"/>
      <c r="I61" s="14"/>
      <c r="J61" s="13"/>
      <c r="K61" s="37">
        <f>SUM(K58:K60)</f>
        <v>14500</v>
      </c>
      <c r="L61" s="37">
        <f>SUM(L58:L60)</f>
        <v>14500</v>
      </c>
      <c r="M61" s="30"/>
    </row>
    <row r="62" spans="2:13" ht="19.5" customHeight="1">
      <c r="B62" s="63"/>
      <c r="C62" s="79"/>
      <c r="D62" s="64"/>
      <c r="E62" s="65"/>
      <c r="F62" s="66"/>
      <c r="G62" s="67"/>
      <c r="H62" s="68"/>
      <c r="I62" s="69"/>
      <c r="J62" s="70"/>
      <c r="K62" s="73">
        <f>SUM(K52+K57+K61)</f>
        <v>1219211</v>
      </c>
      <c r="L62" s="73">
        <f>SUM(L52+L57+L61)</f>
        <v>1219211</v>
      </c>
      <c r="M62" s="29"/>
    </row>
    <row r="63" spans="2:13" ht="25.5">
      <c r="B63" s="7" t="s">
        <v>14</v>
      </c>
      <c r="C63" s="9" t="s">
        <v>26</v>
      </c>
      <c r="D63" s="9" t="s">
        <v>15</v>
      </c>
      <c r="E63" s="10">
        <v>992</v>
      </c>
      <c r="F63" s="11">
        <v>707</v>
      </c>
      <c r="G63" s="33" t="s">
        <v>42</v>
      </c>
      <c r="H63" s="12">
        <v>244</v>
      </c>
      <c r="I63" s="14">
        <v>290</v>
      </c>
      <c r="J63" s="13">
        <v>0</v>
      </c>
      <c r="K63" s="38">
        <v>1000</v>
      </c>
      <c r="L63" s="38">
        <f>K63</f>
        <v>1000</v>
      </c>
      <c r="M63" s="29"/>
    </row>
    <row r="64" spans="2:13" ht="15.75" customHeight="1">
      <c r="B64" s="7"/>
      <c r="C64" s="9"/>
      <c r="D64" s="9"/>
      <c r="E64" s="10"/>
      <c r="F64" s="11"/>
      <c r="G64" s="33"/>
      <c r="H64" s="12"/>
      <c r="I64" s="14"/>
      <c r="J64" s="13"/>
      <c r="K64" s="72">
        <f>SUM(K63)</f>
        <v>1000</v>
      </c>
      <c r="L64" s="72">
        <f>SUM(L63)</f>
        <v>1000</v>
      </c>
      <c r="M64" s="29"/>
    </row>
    <row r="65" spans="2:14" ht="19.5" customHeight="1">
      <c r="B65" s="7" t="s">
        <v>18</v>
      </c>
      <c r="C65" s="8" t="s">
        <v>19</v>
      </c>
      <c r="D65" s="9" t="s">
        <v>15</v>
      </c>
      <c r="E65" s="10">
        <v>992</v>
      </c>
      <c r="F65" s="11">
        <v>43108</v>
      </c>
      <c r="G65" s="33" t="s">
        <v>43</v>
      </c>
      <c r="H65" s="12">
        <v>540</v>
      </c>
      <c r="I65" s="14">
        <v>251</v>
      </c>
      <c r="J65" s="13" t="s">
        <v>55</v>
      </c>
      <c r="K65" s="38">
        <v>902400</v>
      </c>
      <c r="L65" s="38">
        <f>K65</f>
        <v>902400</v>
      </c>
      <c r="M65" s="17">
        <v>112400</v>
      </c>
      <c r="N65" t="s">
        <v>68</v>
      </c>
    </row>
    <row r="66" spans="2:13" ht="15.75">
      <c r="B66" s="74"/>
      <c r="C66" s="75"/>
      <c r="D66" s="75"/>
      <c r="E66" s="75"/>
      <c r="F66" s="75"/>
      <c r="G66" s="76"/>
      <c r="H66" s="75"/>
      <c r="I66" s="75"/>
      <c r="J66" s="75"/>
      <c r="K66" s="73">
        <f>SUM(K65)</f>
        <v>902400</v>
      </c>
      <c r="L66" s="73">
        <f>SUM(L65)</f>
        <v>902400</v>
      </c>
      <c r="M66" s="31"/>
    </row>
    <row r="67" spans="2:13" ht="12.75">
      <c r="B67" s="7" t="s">
        <v>20</v>
      </c>
      <c r="C67" s="15" t="s">
        <v>25</v>
      </c>
      <c r="D67" s="9" t="s">
        <v>15</v>
      </c>
      <c r="E67" s="12">
        <v>992</v>
      </c>
      <c r="F67" s="11">
        <v>801</v>
      </c>
      <c r="G67" s="33" t="s">
        <v>44</v>
      </c>
      <c r="H67" s="12">
        <v>111</v>
      </c>
      <c r="I67" s="12">
        <v>211</v>
      </c>
      <c r="J67" s="13">
        <v>0</v>
      </c>
      <c r="K67" s="91">
        <v>2478856.9</v>
      </c>
      <c r="L67" s="38">
        <f aca="true" t="shared" si="3" ref="L67:L76">K67</f>
        <v>2478856.9</v>
      </c>
      <c r="M67" s="22">
        <v>663643.9</v>
      </c>
    </row>
    <row r="68" spans="2:13" ht="12.75">
      <c r="B68" s="7" t="s">
        <v>20</v>
      </c>
      <c r="C68" s="15" t="s">
        <v>25</v>
      </c>
      <c r="D68" s="9" t="s">
        <v>15</v>
      </c>
      <c r="E68" s="12">
        <v>992</v>
      </c>
      <c r="F68" s="11">
        <v>801</v>
      </c>
      <c r="G68" s="33" t="s">
        <v>44</v>
      </c>
      <c r="H68" s="12">
        <v>119</v>
      </c>
      <c r="I68" s="12">
        <v>213</v>
      </c>
      <c r="J68" s="13">
        <v>0</v>
      </c>
      <c r="K68" s="91">
        <v>748543.44</v>
      </c>
      <c r="L68" s="38">
        <f t="shared" si="3"/>
        <v>748543.44</v>
      </c>
      <c r="M68" s="20">
        <v>200420.44</v>
      </c>
    </row>
    <row r="69" spans="2:13" ht="12.75">
      <c r="B69" s="7" t="s">
        <v>20</v>
      </c>
      <c r="C69" s="15" t="s">
        <v>25</v>
      </c>
      <c r="D69" s="9" t="s">
        <v>15</v>
      </c>
      <c r="E69" s="12">
        <v>992</v>
      </c>
      <c r="F69" s="11">
        <v>801</v>
      </c>
      <c r="G69" s="33" t="s">
        <v>44</v>
      </c>
      <c r="H69" s="12">
        <v>112</v>
      </c>
      <c r="I69" s="12">
        <v>212</v>
      </c>
      <c r="J69" s="13">
        <v>0</v>
      </c>
      <c r="K69" s="38">
        <v>2200</v>
      </c>
      <c r="L69" s="38">
        <f t="shared" si="3"/>
        <v>2200</v>
      </c>
      <c r="M69" s="20"/>
    </row>
    <row r="70" spans="2:13" ht="12.75">
      <c r="B70" s="7"/>
      <c r="C70" s="15"/>
      <c r="D70" s="9"/>
      <c r="E70" s="12"/>
      <c r="F70" s="11"/>
      <c r="G70" s="33"/>
      <c r="H70" s="12"/>
      <c r="I70" s="12"/>
      <c r="J70" s="13"/>
      <c r="K70" s="37">
        <f>SUM(K67:K69)</f>
        <v>3229600.34</v>
      </c>
      <c r="L70" s="37">
        <f t="shared" si="3"/>
        <v>3229600.34</v>
      </c>
      <c r="M70" s="21"/>
    </row>
    <row r="71" spans="2:13" ht="12.75">
      <c r="B71" s="7" t="s">
        <v>20</v>
      </c>
      <c r="C71" s="15" t="s">
        <v>25</v>
      </c>
      <c r="D71" s="9" t="s">
        <v>15</v>
      </c>
      <c r="E71" s="12">
        <v>992</v>
      </c>
      <c r="F71" s="11">
        <v>801</v>
      </c>
      <c r="G71" s="33" t="s">
        <v>44</v>
      </c>
      <c r="H71" s="12">
        <v>244</v>
      </c>
      <c r="I71" s="12">
        <v>221</v>
      </c>
      <c r="J71" s="13">
        <v>0</v>
      </c>
      <c r="K71" s="91">
        <v>3600</v>
      </c>
      <c r="L71" s="38">
        <f t="shared" si="3"/>
        <v>3600</v>
      </c>
      <c r="M71" s="22"/>
    </row>
    <row r="72" spans="2:13" ht="12.75">
      <c r="B72" s="7" t="s">
        <v>20</v>
      </c>
      <c r="C72" s="15" t="s">
        <v>25</v>
      </c>
      <c r="D72" s="9" t="s">
        <v>15</v>
      </c>
      <c r="E72" s="12">
        <v>992</v>
      </c>
      <c r="F72" s="11">
        <v>801</v>
      </c>
      <c r="G72" s="33" t="s">
        <v>44</v>
      </c>
      <c r="H72" s="12">
        <v>244</v>
      </c>
      <c r="I72" s="12">
        <v>223</v>
      </c>
      <c r="J72" s="13">
        <v>0</v>
      </c>
      <c r="K72" s="91">
        <v>347917</v>
      </c>
      <c r="L72" s="38">
        <f t="shared" si="3"/>
        <v>347917</v>
      </c>
      <c r="M72" s="22"/>
    </row>
    <row r="73" spans="2:13" ht="12.75">
      <c r="B73" s="7" t="s">
        <v>20</v>
      </c>
      <c r="C73" s="15" t="s">
        <v>25</v>
      </c>
      <c r="D73" s="9" t="s">
        <v>15</v>
      </c>
      <c r="E73" s="12">
        <v>992</v>
      </c>
      <c r="F73" s="11">
        <v>801</v>
      </c>
      <c r="G73" s="33" t="s">
        <v>44</v>
      </c>
      <c r="H73" s="12">
        <v>244</v>
      </c>
      <c r="I73" s="12">
        <v>224</v>
      </c>
      <c r="J73" s="13">
        <v>0</v>
      </c>
      <c r="K73" s="91">
        <v>8400</v>
      </c>
      <c r="L73" s="38">
        <f t="shared" si="3"/>
        <v>8400</v>
      </c>
      <c r="M73" s="22"/>
    </row>
    <row r="74" spans="2:13" ht="12.75">
      <c r="B74" s="7" t="s">
        <v>20</v>
      </c>
      <c r="C74" s="15" t="s">
        <v>25</v>
      </c>
      <c r="D74" s="9" t="s">
        <v>15</v>
      </c>
      <c r="E74" s="12">
        <v>992</v>
      </c>
      <c r="F74" s="11">
        <v>801</v>
      </c>
      <c r="G74" s="33" t="s">
        <v>44</v>
      </c>
      <c r="H74" s="12">
        <v>244</v>
      </c>
      <c r="I74" s="12">
        <v>225</v>
      </c>
      <c r="J74" s="13">
        <v>0</v>
      </c>
      <c r="K74" s="91">
        <v>41150</v>
      </c>
      <c r="L74" s="38">
        <f t="shared" si="3"/>
        <v>41150</v>
      </c>
      <c r="M74" s="22"/>
    </row>
    <row r="75" spans="2:13" ht="12.75">
      <c r="B75" s="7" t="s">
        <v>20</v>
      </c>
      <c r="C75" s="15" t="s">
        <v>25</v>
      </c>
      <c r="D75" s="9" t="s">
        <v>15</v>
      </c>
      <c r="E75" s="12">
        <v>992</v>
      </c>
      <c r="F75" s="11">
        <v>801</v>
      </c>
      <c r="G75" s="33" t="s">
        <v>44</v>
      </c>
      <c r="H75" s="12">
        <v>244</v>
      </c>
      <c r="I75" s="12">
        <v>226</v>
      </c>
      <c r="J75" s="13">
        <v>0</v>
      </c>
      <c r="K75" s="91">
        <v>114955</v>
      </c>
      <c r="L75" s="38">
        <f t="shared" si="3"/>
        <v>114955</v>
      </c>
      <c r="M75" s="22"/>
    </row>
    <row r="76" spans="2:13" ht="15.75" customHeight="1">
      <c r="B76" s="7" t="s">
        <v>20</v>
      </c>
      <c r="C76" s="15" t="s">
        <v>25</v>
      </c>
      <c r="D76" s="9" t="s">
        <v>15</v>
      </c>
      <c r="E76" s="12">
        <v>992</v>
      </c>
      <c r="F76" s="11">
        <v>801</v>
      </c>
      <c r="G76" s="33" t="s">
        <v>44</v>
      </c>
      <c r="H76" s="12">
        <v>244</v>
      </c>
      <c r="I76" s="12">
        <v>340</v>
      </c>
      <c r="J76" s="13">
        <v>0</v>
      </c>
      <c r="K76" s="91">
        <v>57335</v>
      </c>
      <c r="L76" s="38">
        <f t="shared" si="3"/>
        <v>57335</v>
      </c>
      <c r="M76" s="22"/>
    </row>
    <row r="77" spans="2:13" ht="12.75">
      <c r="B77" s="7"/>
      <c r="C77" s="15"/>
      <c r="D77" s="9"/>
      <c r="E77" s="12"/>
      <c r="F77" s="11"/>
      <c r="G77" s="33"/>
      <c r="H77" s="12"/>
      <c r="I77" s="12"/>
      <c r="J77" s="13"/>
      <c r="K77" s="37">
        <f>SUM(K71:K76)</f>
        <v>573357</v>
      </c>
      <c r="L77" s="37">
        <f>SUM(L71:L76)</f>
        <v>573357</v>
      </c>
      <c r="M77" s="89"/>
    </row>
    <row r="78" spans="2:13" ht="12.75">
      <c r="B78" s="7" t="s">
        <v>20</v>
      </c>
      <c r="C78" s="15" t="s">
        <v>25</v>
      </c>
      <c r="D78" s="9" t="s">
        <v>15</v>
      </c>
      <c r="E78" s="12">
        <v>992</v>
      </c>
      <c r="F78" s="11">
        <v>801</v>
      </c>
      <c r="G78" s="33" t="s">
        <v>44</v>
      </c>
      <c r="H78" s="12">
        <v>851</v>
      </c>
      <c r="I78" s="12">
        <v>290</v>
      </c>
      <c r="J78" s="13">
        <v>0</v>
      </c>
      <c r="K78" s="38">
        <v>7000</v>
      </c>
      <c r="L78" s="38">
        <f>K78</f>
        <v>7000</v>
      </c>
      <c r="M78" s="22"/>
    </row>
    <row r="79" spans="2:13" ht="12.75">
      <c r="B79" s="7" t="s">
        <v>20</v>
      </c>
      <c r="C79" s="15" t="s">
        <v>25</v>
      </c>
      <c r="D79" s="9" t="s">
        <v>15</v>
      </c>
      <c r="E79" s="12">
        <v>992</v>
      </c>
      <c r="F79" s="11">
        <v>801</v>
      </c>
      <c r="G79" s="33" t="s">
        <v>44</v>
      </c>
      <c r="H79" s="12">
        <v>852</v>
      </c>
      <c r="I79" s="12">
        <v>290</v>
      </c>
      <c r="J79" s="13">
        <v>0</v>
      </c>
      <c r="K79" s="38">
        <v>9000</v>
      </c>
      <c r="L79" s="38">
        <f>K79</f>
        <v>9000</v>
      </c>
      <c r="M79" s="22"/>
    </row>
    <row r="80" spans="2:13" ht="12.75">
      <c r="B80" s="7" t="s">
        <v>20</v>
      </c>
      <c r="C80" s="15" t="s">
        <v>25</v>
      </c>
      <c r="D80" s="9" t="s">
        <v>15</v>
      </c>
      <c r="E80" s="12">
        <v>992</v>
      </c>
      <c r="F80" s="11">
        <v>801</v>
      </c>
      <c r="G80" s="33" t="s">
        <v>44</v>
      </c>
      <c r="H80" s="12">
        <v>853</v>
      </c>
      <c r="I80" s="12">
        <v>290</v>
      </c>
      <c r="J80" s="13">
        <v>0</v>
      </c>
      <c r="K80" s="38">
        <v>0</v>
      </c>
      <c r="L80" s="38">
        <f>K80</f>
        <v>0</v>
      </c>
      <c r="M80" s="22"/>
    </row>
    <row r="81" spans="2:13" ht="12.75">
      <c r="B81" s="7"/>
      <c r="C81" s="15"/>
      <c r="D81" s="9"/>
      <c r="E81" s="12"/>
      <c r="F81" s="11"/>
      <c r="G81" s="33"/>
      <c r="H81" s="12" t="s">
        <v>48</v>
      </c>
      <c r="I81" s="12"/>
      <c r="J81" s="13"/>
      <c r="K81" s="37">
        <f>SUM(K78:K80)</f>
        <v>16000</v>
      </c>
      <c r="L81" s="37">
        <f>SUM(L78:L80)</f>
        <v>16000</v>
      </c>
      <c r="M81" s="23"/>
    </row>
    <row r="82" spans="2:13" ht="12.75">
      <c r="B82" s="63"/>
      <c r="C82" s="77"/>
      <c r="D82" s="64"/>
      <c r="E82" s="68"/>
      <c r="F82" s="66"/>
      <c r="G82" s="67"/>
      <c r="H82" s="68"/>
      <c r="I82" s="68"/>
      <c r="J82" s="70"/>
      <c r="K82" s="73">
        <f>K70+K77+K81</f>
        <v>3818957.34</v>
      </c>
      <c r="L82" s="73">
        <f>L70+L77+L81</f>
        <v>3818957.34</v>
      </c>
      <c r="M82" s="31"/>
    </row>
    <row r="83" spans="2:13" ht="15.75">
      <c r="B83" s="94" t="s">
        <v>57</v>
      </c>
      <c r="C83" s="94"/>
      <c r="D83" s="94"/>
      <c r="E83" s="94"/>
      <c r="F83" s="94"/>
      <c r="G83" s="95"/>
      <c r="H83" s="94"/>
      <c r="I83" s="94"/>
      <c r="J83" s="94"/>
      <c r="K83" s="72">
        <f>K82</f>
        <v>3818957.34</v>
      </c>
      <c r="L83" s="72">
        <f>K83</f>
        <v>3818957.34</v>
      </c>
      <c r="M83" s="21"/>
    </row>
    <row r="84" spans="2:13" ht="19.5" customHeight="1">
      <c r="B84" s="81" t="s">
        <v>58</v>
      </c>
      <c r="C84" s="81"/>
      <c r="D84" s="81"/>
      <c r="E84" s="82"/>
      <c r="F84" s="81"/>
      <c r="G84" s="83"/>
      <c r="H84" s="81"/>
      <c r="I84" s="84"/>
      <c r="J84" s="81"/>
      <c r="K84" s="85">
        <f>K66+K83</f>
        <v>4721357.34</v>
      </c>
      <c r="L84" s="85">
        <f>K84</f>
        <v>4721357.34</v>
      </c>
      <c r="M84" s="21"/>
    </row>
    <row r="85" spans="2:14" ht="25.5">
      <c r="B85" s="7" t="s">
        <v>14</v>
      </c>
      <c r="C85" s="9" t="s">
        <v>26</v>
      </c>
      <c r="D85" s="9" t="s">
        <v>15</v>
      </c>
      <c r="E85" s="10">
        <v>992</v>
      </c>
      <c r="F85" s="11">
        <v>1003</v>
      </c>
      <c r="G85" s="33" t="s">
        <v>45</v>
      </c>
      <c r="H85" s="12">
        <v>312</v>
      </c>
      <c r="I85" s="14">
        <v>263</v>
      </c>
      <c r="J85" s="13">
        <v>0</v>
      </c>
      <c r="K85" s="38">
        <v>510000</v>
      </c>
      <c r="L85" s="38">
        <f>K85</f>
        <v>510000</v>
      </c>
      <c r="M85" s="20">
        <v>260000</v>
      </c>
      <c r="N85" t="s">
        <v>69</v>
      </c>
    </row>
    <row r="86" spans="2:13" ht="15.75">
      <c r="B86" s="81"/>
      <c r="C86" s="81"/>
      <c r="D86" s="81"/>
      <c r="E86" s="81"/>
      <c r="F86" s="81"/>
      <c r="G86" s="83"/>
      <c r="H86" s="81"/>
      <c r="I86" s="81"/>
      <c r="J86" s="81"/>
      <c r="K86" s="86">
        <f>SUM(K85)</f>
        <v>510000</v>
      </c>
      <c r="L86" s="86">
        <f>SUM(L85)</f>
        <v>510000</v>
      </c>
      <c r="M86" s="20"/>
    </row>
    <row r="87" spans="2:13" ht="12.75">
      <c r="B87" s="6" t="s">
        <v>21</v>
      </c>
      <c r="C87" s="8" t="s">
        <v>24</v>
      </c>
      <c r="D87" s="9" t="s">
        <v>15</v>
      </c>
      <c r="E87" s="10">
        <v>992</v>
      </c>
      <c r="F87" s="11">
        <v>1101</v>
      </c>
      <c r="G87" s="33" t="s">
        <v>46</v>
      </c>
      <c r="H87" s="12">
        <v>111</v>
      </c>
      <c r="I87" s="14">
        <v>211</v>
      </c>
      <c r="J87" s="13">
        <v>0</v>
      </c>
      <c r="K87" s="91">
        <v>331682</v>
      </c>
      <c r="L87" s="38">
        <f>K87</f>
        <v>331682</v>
      </c>
      <c r="M87" s="20"/>
    </row>
    <row r="88" spans="2:13" ht="12.75">
      <c r="B88" s="6" t="s">
        <v>21</v>
      </c>
      <c r="C88" s="8" t="s">
        <v>24</v>
      </c>
      <c r="D88" s="9" t="s">
        <v>15</v>
      </c>
      <c r="E88" s="10">
        <v>992</v>
      </c>
      <c r="F88" s="11">
        <v>1101</v>
      </c>
      <c r="G88" s="33" t="s">
        <v>46</v>
      </c>
      <c r="H88" s="12">
        <v>119</v>
      </c>
      <c r="I88" s="14">
        <v>213</v>
      </c>
      <c r="J88" s="13">
        <v>0</v>
      </c>
      <c r="K88" s="91">
        <v>100168</v>
      </c>
      <c r="L88" s="38">
        <f>K88</f>
        <v>100168</v>
      </c>
      <c r="M88" s="20"/>
    </row>
    <row r="89" spans="2:13" ht="12.75">
      <c r="B89" s="87"/>
      <c r="C89" s="79"/>
      <c r="D89" s="64"/>
      <c r="E89" s="65"/>
      <c r="F89" s="66"/>
      <c r="G89" s="67"/>
      <c r="H89" s="68"/>
      <c r="I89" s="69"/>
      <c r="J89" s="70"/>
      <c r="K89" s="73">
        <f>SUM(K87:K88)</f>
        <v>431850</v>
      </c>
      <c r="L89" s="73">
        <f>SUM(L87:L88)</f>
        <v>431850</v>
      </c>
      <c r="M89" s="20"/>
    </row>
    <row r="90" spans="2:13" ht="12.75">
      <c r="B90" s="6" t="s">
        <v>21</v>
      </c>
      <c r="C90" s="8" t="s">
        <v>24</v>
      </c>
      <c r="D90" s="9" t="s">
        <v>15</v>
      </c>
      <c r="E90" s="10">
        <v>992</v>
      </c>
      <c r="F90" s="11">
        <v>1101</v>
      </c>
      <c r="G90" s="33" t="s">
        <v>46</v>
      </c>
      <c r="H90" s="12">
        <v>244</v>
      </c>
      <c r="I90" s="14">
        <v>224</v>
      </c>
      <c r="J90" s="13">
        <v>0</v>
      </c>
      <c r="K90" s="91">
        <v>8400</v>
      </c>
      <c r="L90" s="38">
        <f>K90</f>
        <v>8400</v>
      </c>
      <c r="M90" s="20"/>
    </row>
    <row r="91" spans="2:13" ht="12.75">
      <c r="B91" s="6" t="s">
        <v>21</v>
      </c>
      <c r="C91" s="8" t="s">
        <v>24</v>
      </c>
      <c r="D91" s="9" t="s">
        <v>15</v>
      </c>
      <c r="E91" s="10">
        <v>992</v>
      </c>
      <c r="F91" s="11">
        <v>1101</v>
      </c>
      <c r="G91" s="33" t="s">
        <v>46</v>
      </c>
      <c r="H91" s="12">
        <v>244</v>
      </c>
      <c r="I91" s="14">
        <v>225</v>
      </c>
      <c r="J91" s="13">
        <v>0</v>
      </c>
      <c r="K91" s="91">
        <v>3600</v>
      </c>
      <c r="L91" s="38">
        <f aca="true" t="shared" si="4" ref="L91:L97">K91</f>
        <v>3600</v>
      </c>
      <c r="M91" s="20"/>
    </row>
    <row r="92" spans="2:13" ht="12.75">
      <c r="B92" s="6" t="s">
        <v>21</v>
      </c>
      <c r="C92" s="8" t="s">
        <v>24</v>
      </c>
      <c r="D92" s="9" t="s">
        <v>15</v>
      </c>
      <c r="E92" s="10">
        <v>992</v>
      </c>
      <c r="F92" s="11">
        <v>1101</v>
      </c>
      <c r="G92" s="33" t="s">
        <v>46</v>
      </c>
      <c r="H92" s="12">
        <v>244</v>
      </c>
      <c r="I92" s="14">
        <v>226</v>
      </c>
      <c r="J92" s="13">
        <v>0</v>
      </c>
      <c r="K92" s="91">
        <v>39500</v>
      </c>
      <c r="L92" s="38">
        <f t="shared" si="4"/>
        <v>39500</v>
      </c>
      <c r="M92" s="20"/>
    </row>
    <row r="93" spans="2:13" ht="12.75">
      <c r="B93" s="6" t="s">
        <v>21</v>
      </c>
      <c r="C93" s="8" t="s">
        <v>24</v>
      </c>
      <c r="D93" s="9" t="s">
        <v>15</v>
      </c>
      <c r="E93" s="10">
        <v>992</v>
      </c>
      <c r="F93" s="11">
        <v>1101</v>
      </c>
      <c r="G93" s="33" t="s">
        <v>46</v>
      </c>
      <c r="H93" s="12">
        <v>244</v>
      </c>
      <c r="I93" s="14">
        <v>310</v>
      </c>
      <c r="J93" s="13">
        <v>0</v>
      </c>
      <c r="K93" s="38">
        <v>0</v>
      </c>
      <c r="L93" s="38">
        <f t="shared" si="4"/>
        <v>0</v>
      </c>
      <c r="M93" s="20"/>
    </row>
    <row r="94" spans="2:13" ht="12.75">
      <c r="B94" s="6" t="s">
        <v>21</v>
      </c>
      <c r="C94" s="8" t="s">
        <v>24</v>
      </c>
      <c r="D94" s="9" t="s">
        <v>15</v>
      </c>
      <c r="E94" s="10">
        <v>992</v>
      </c>
      <c r="F94" s="11">
        <v>1101</v>
      </c>
      <c r="G94" s="33" t="s">
        <v>46</v>
      </c>
      <c r="H94" s="12">
        <v>244</v>
      </c>
      <c r="I94" s="14">
        <v>340</v>
      </c>
      <c r="J94" s="13">
        <v>0</v>
      </c>
      <c r="K94" s="38">
        <v>55145</v>
      </c>
      <c r="L94" s="38">
        <f>K94</f>
        <v>55145</v>
      </c>
      <c r="M94" s="20"/>
    </row>
    <row r="95" spans="2:13" ht="15.75">
      <c r="B95" s="75"/>
      <c r="C95" s="75"/>
      <c r="D95" s="75"/>
      <c r="E95" s="75"/>
      <c r="F95" s="75"/>
      <c r="G95" s="76"/>
      <c r="H95" s="75"/>
      <c r="I95" s="75"/>
      <c r="J95" s="75"/>
      <c r="K95" s="73">
        <f>SUM(K90:K94)</f>
        <v>106645</v>
      </c>
      <c r="L95" s="73">
        <f>SUM(L90:L94)</f>
        <v>106645</v>
      </c>
      <c r="M95" s="20"/>
    </row>
    <row r="96" spans="2:13" ht="12.75">
      <c r="B96" s="6" t="s">
        <v>21</v>
      </c>
      <c r="C96" s="8" t="s">
        <v>24</v>
      </c>
      <c r="D96" s="9" t="s">
        <v>15</v>
      </c>
      <c r="E96" s="10">
        <v>992</v>
      </c>
      <c r="F96" s="11">
        <v>1101</v>
      </c>
      <c r="G96" s="33" t="s">
        <v>46</v>
      </c>
      <c r="H96" s="12">
        <v>851</v>
      </c>
      <c r="I96" s="12">
        <v>290</v>
      </c>
      <c r="J96" s="13">
        <v>0</v>
      </c>
      <c r="K96" s="38">
        <v>5000</v>
      </c>
      <c r="L96" s="38">
        <f t="shared" si="4"/>
        <v>5000</v>
      </c>
      <c r="M96" s="32"/>
    </row>
    <row r="97" spans="2:13" ht="12.75">
      <c r="B97" s="6" t="s">
        <v>21</v>
      </c>
      <c r="C97" s="8" t="s">
        <v>24</v>
      </c>
      <c r="D97" s="9" t="s">
        <v>15</v>
      </c>
      <c r="E97" s="10">
        <v>992</v>
      </c>
      <c r="F97" s="11">
        <v>1101</v>
      </c>
      <c r="G97" s="33" t="s">
        <v>46</v>
      </c>
      <c r="H97" s="12">
        <v>852</v>
      </c>
      <c r="I97" s="14">
        <v>290</v>
      </c>
      <c r="J97" s="13">
        <v>0</v>
      </c>
      <c r="K97" s="38">
        <v>6000</v>
      </c>
      <c r="L97" s="38">
        <f t="shared" si="4"/>
        <v>6000</v>
      </c>
      <c r="M97" s="32"/>
    </row>
    <row r="98" spans="2:13" ht="12.75">
      <c r="B98" s="6" t="s">
        <v>21</v>
      </c>
      <c r="C98" s="8" t="s">
        <v>24</v>
      </c>
      <c r="D98" s="9" t="s">
        <v>15</v>
      </c>
      <c r="E98" s="10">
        <v>992</v>
      </c>
      <c r="F98" s="11">
        <v>1101</v>
      </c>
      <c r="G98" s="33" t="s">
        <v>46</v>
      </c>
      <c r="H98" s="12">
        <v>853</v>
      </c>
      <c r="I98" s="14">
        <v>290</v>
      </c>
      <c r="J98" s="13">
        <v>0</v>
      </c>
      <c r="K98" s="38">
        <v>0</v>
      </c>
      <c r="L98" s="38">
        <f>K98</f>
        <v>0</v>
      </c>
      <c r="M98" s="32"/>
    </row>
    <row r="99" spans="2:13" ht="12.75">
      <c r="B99" s="6"/>
      <c r="C99" s="8"/>
      <c r="D99" s="9"/>
      <c r="E99" s="10"/>
      <c r="F99" s="11"/>
      <c r="G99" s="33"/>
      <c r="H99" s="12"/>
      <c r="I99" s="14"/>
      <c r="J99" s="13"/>
      <c r="K99" s="37">
        <f>SUM(K96:K98)</f>
        <v>11000</v>
      </c>
      <c r="L99" s="37">
        <f>SUM(L96:L98)</f>
        <v>11000</v>
      </c>
      <c r="M99" s="20"/>
    </row>
    <row r="100" spans="2:13" ht="15.75">
      <c r="B100" s="81" t="s">
        <v>59</v>
      </c>
      <c r="C100" s="81"/>
      <c r="D100" s="81"/>
      <c r="E100" s="81"/>
      <c r="F100" s="81"/>
      <c r="G100" s="83"/>
      <c r="H100" s="81"/>
      <c r="I100" s="81"/>
      <c r="J100" s="81"/>
      <c r="K100" s="86">
        <f>K89+K95+K99</f>
        <v>549495</v>
      </c>
      <c r="L100" s="86">
        <f>L89+L95+L99</f>
        <v>549495</v>
      </c>
      <c r="M100" s="31"/>
    </row>
    <row r="101" spans="2:17" ht="20.25" customHeight="1">
      <c r="B101" s="96" t="s">
        <v>60</v>
      </c>
      <c r="C101" s="1"/>
      <c r="D101" s="1"/>
      <c r="E101" s="1"/>
      <c r="F101" s="1"/>
      <c r="G101" s="1"/>
      <c r="H101" s="1"/>
      <c r="I101" s="1"/>
      <c r="J101" s="1"/>
      <c r="K101" s="78">
        <f>K25+K29+K36+K39+K48+K62+K64+K84+K86+K100</f>
        <v>13777382.17</v>
      </c>
      <c r="L101" s="78">
        <f>K101</f>
        <v>13777382.17</v>
      </c>
      <c r="M101" s="31"/>
      <c r="Q101" t="s">
        <v>48</v>
      </c>
    </row>
    <row r="102" spans="2:13" ht="20.25" customHeight="1">
      <c r="B102" s="96"/>
      <c r="C102" s="1"/>
      <c r="D102" s="1"/>
      <c r="E102" s="1"/>
      <c r="F102" s="1"/>
      <c r="G102" s="1"/>
      <c r="H102" s="1"/>
      <c r="I102" s="1"/>
      <c r="J102" s="1"/>
      <c r="K102" s="97"/>
      <c r="L102" s="97"/>
      <c r="M102" s="31"/>
    </row>
    <row r="103" spans="2:13" ht="15.75">
      <c r="B103" s="1"/>
      <c r="C103" s="1"/>
      <c r="D103" s="1"/>
      <c r="E103" s="1"/>
      <c r="F103" s="1"/>
      <c r="G103" s="1"/>
      <c r="H103" s="1"/>
      <c r="I103" s="1"/>
      <c r="J103" s="1"/>
      <c r="K103" s="31"/>
      <c r="L103" s="31"/>
      <c r="M103" s="31"/>
    </row>
    <row r="104" spans="2:12" ht="15.75">
      <c r="B104" s="1" t="s">
        <v>50</v>
      </c>
      <c r="C104" s="1"/>
      <c r="D104" s="1"/>
      <c r="E104" s="1"/>
      <c r="F104" s="1"/>
      <c r="G104" s="1"/>
      <c r="H104" s="1"/>
      <c r="I104" s="120" t="s">
        <v>56</v>
      </c>
      <c r="J104" s="120"/>
      <c r="K104" s="120"/>
      <c r="L104" s="1"/>
    </row>
    <row r="105" spans="2:13" ht="32.25" customHeight="1">
      <c r="B105" s="1" t="s">
        <v>23</v>
      </c>
      <c r="C105" s="1"/>
      <c r="D105" s="1"/>
      <c r="E105" s="1"/>
      <c r="F105" s="1"/>
      <c r="G105" s="1"/>
      <c r="H105" s="1"/>
      <c r="I105" s="109" t="s">
        <v>49</v>
      </c>
      <c r="J105" s="109"/>
      <c r="K105" s="109"/>
      <c r="L105" s="1"/>
      <c r="M105">
        <v>13777382.17</v>
      </c>
    </row>
    <row r="106" spans="2:12" ht="15.75">
      <c r="B106" s="24" t="s">
        <v>70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sheetProtection/>
  <mergeCells count="17">
    <mergeCell ref="I105:K105"/>
    <mergeCell ref="B6:B7"/>
    <mergeCell ref="C6:C7"/>
    <mergeCell ref="K6:L6"/>
    <mergeCell ref="B1:L1"/>
    <mergeCell ref="B3:L3"/>
    <mergeCell ref="B5:C5"/>
    <mergeCell ref="D5:D7"/>
    <mergeCell ref="E5:E7"/>
    <mergeCell ref="I104:K104"/>
    <mergeCell ref="M37:M38"/>
    <mergeCell ref="F5:F7"/>
    <mergeCell ref="G5:G7"/>
    <mergeCell ref="H5:H7"/>
    <mergeCell ref="I5:I7"/>
    <mergeCell ref="J5:J7"/>
    <mergeCell ref="K5:L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9" r:id="rId1"/>
  <rowBreaks count="2" manualBreakCount="2">
    <brk id="29" max="11" man="1"/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ADM_URM</dc:creator>
  <cp:keywords/>
  <dc:description/>
  <cp:lastModifiedBy>BOSS</cp:lastModifiedBy>
  <cp:lastPrinted>2019-02-21T19:01:02Z</cp:lastPrinted>
  <dcterms:created xsi:type="dcterms:W3CDTF">2012-12-12T05:08:29Z</dcterms:created>
  <dcterms:modified xsi:type="dcterms:W3CDTF">2019-02-21T19:01:08Z</dcterms:modified>
  <cp:category/>
  <cp:version/>
  <cp:contentType/>
  <cp:contentStatus/>
</cp:coreProperties>
</file>